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4470" activeTab="2"/>
  </bookViews>
  <sheets>
    <sheet name="Krycí list" sheetId="1" r:id="rId1"/>
    <sheet name="Rekapitulace" sheetId="2" r:id="rId2"/>
    <sheet name="100 stavební" sheetId="3" r:id="rId3"/>
    <sheet name="ZT 200" sheetId="6" r:id="rId4"/>
    <sheet name="410 PS" sheetId="4" r:id="rId5"/>
    <sheet name="700 MaR" sheetId="5" r:id="rId6"/>
  </sheets>
  <externalReferences>
    <externalReference r:id="rId7"/>
  </externalReferences>
  <definedNames>
    <definedName name="arfgfr" localSheetId="5">'[1]100-stav.část'!#REF!</definedName>
    <definedName name="arfgfr">'[1]100-stav.část'!#REF!</definedName>
    <definedName name="avbadvb">[1]Rekapitulace!#REF!</definedName>
    <definedName name="avdv">[1]Rekapitulace!#REF!</definedName>
    <definedName name="b">[1]Rekapitulace!#REF!</definedName>
    <definedName name="bbbvfgbnf">#REF!</definedName>
    <definedName name="bgsdfb" localSheetId="5">[1]Rekapitulace!#REF!</definedName>
    <definedName name="bgsdfb">[1]Rekapitulace!#REF!</definedName>
    <definedName name="cgfdj" localSheetId="5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3">#REF!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3">#REF!</definedName>
    <definedName name="cislostavby">'Krycí list'!$A$6</definedName>
    <definedName name="Datum">'Krycí list'!$B$26</definedName>
    <definedName name="dfjzd" localSheetId="5">[1]Rekapitulace!#REF!</definedName>
    <definedName name="dfjzd">[1]Rekapitulace!#REF!</definedName>
    <definedName name="dfvgava">#REF!</definedName>
    <definedName name="Dil">Rekapitulace!$A$6</definedName>
    <definedName name="Dodavka" localSheetId="4">[1]Rekapitulace!$G$14</definedName>
    <definedName name="Dodavka" localSheetId="5">[1]Rekapitulace!$G$14</definedName>
    <definedName name="Dodavka" localSheetId="3">#REF!</definedName>
    <definedName name="Dodavka">Rekapitulace!$G$30</definedName>
    <definedName name="Dodavka0" localSheetId="4">'410 PS'!#REF!</definedName>
    <definedName name="Dodavka0" localSheetId="5">'700 MaR'!#REF!</definedName>
    <definedName name="Dodavka0" localSheetId="3">'ZT 200'!#REF!</definedName>
    <definedName name="Dodavka0">'100 stavební'!#REF!</definedName>
    <definedName name="drgs" localSheetId="5">'[1]100-stav.část'!#REF!</definedName>
    <definedName name="drgs">'[1]100-stav.část'!#REF!</definedName>
    <definedName name="dvbadfv">[1]Rekapitulace!#REF!</definedName>
    <definedName name="efsrf">[1]Rekapitulace!$F$13</definedName>
    <definedName name="ertf">#REF!</definedName>
    <definedName name="fdf">#REF!</definedName>
    <definedName name="fdgjd" localSheetId="5">'[1]100-stav.část'!#REF!</definedName>
    <definedName name="fdgjd">'[1]100-stav.část'!#REF!</definedName>
    <definedName name="fga">#REF!</definedName>
    <definedName name="fgb">[1]Rekapitulace!#REF!</definedName>
    <definedName name="fgbfg">[1]Rekapitulace!#REF!</definedName>
    <definedName name="fge">#REF!</definedName>
    <definedName name="fgegfa">#REF!</definedName>
    <definedName name="fghf">[1]Rekapitulace!$G$13</definedName>
    <definedName name="fghfg">#REF!</definedName>
    <definedName name="fghgf">#REF!</definedName>
    <definedName name="fghsfgh">#REF!</definedName>
    <definedName name="fsghsfghb">#REF!</definedName>
    <definedName name="g">[1]Rekapitulace!$I$13</definedName>
    <definedName name="gb">[1]Rekapitulace!#REF!</definedName>
    <definedName name="gea">#REF!</definedName>
    <definedName name="gefga">#REF!</definedName>
    <definedName name="ger">#REF!</definedName>
    <definedName name="gerg">[1]Rekapitulace!$H$13</definedName>
    <definedName name="gfeg">#REF!</definedName>
    <definedName name="gfg">#REF!</definedName>
    <definedName name="gfhgfs">[1]Rekapitulace!$I$13</definedName>
    <definedName name="gfhghsh">#REF!</definedName>
    <definedName name="gfhsfgh">[1]Rekapitulace!$E$13</definedName>
    <definedName name="gfhsfh">#REF!</definedName>
    <definedName name="gfhsg">#REF!</definedName>
    <definedName name="ghfgfxhjgf" localSheetId="5">[1]Rekapitulace!#REF!</definedName>
    <definedName name="ghfgfxhjgf">[1]Rekapitulace!#REF!</definedName>
    <definedName name="ghfghfb">#REF!</definedName>
    <definedName name="ghhg">[1]Rekapitulace!$F$13</definedName>
    <definedName name="ghsgh">[1]Rekapitulace!$H$13</definedName>
    <definedName name="ghsghsfg">#REF!</definedName>
    <definedName name="gjtj" localSheetId="5">'[1]100-stav.část'!#REF!</definedName>
    <definedName name="gjtj">'[1]100-stav.část'!#REF!</definedName>
    <definedName name="grt">[1]Rekapitulace!$E$13</definedName>
    <definedName name="gsdfbs" localSheetId="5">[1]Rekapitulace!#REF!</definedName>
    <definedName name="gsdfbs">[1]Rekapitulace!#REF!</definedName>
    <definedName name="gthr">[1]Rekapitulace!$G$13</definedName>
    <definedName name="hbgfn" localSheetId="5">'[1]100-stav.část'!#REF!</definedName>
    <definedName name="hbgfn">'[1]100-stav.část'!#REF!</definedName>
    <definedName name="hjmg" localSheetId="5">'[1]100-stav.část'!#REF!</definedName>
    <definedName name="hjmg">'[1]100-stav.část'!#REF!</definedName>
    <definedName name="hsfgh">#REF!</definedName>
    <definedName name="HSV" localSheetId="4">[1]Rekapitulace!$E$14</definedName>
    <definedName name="HSV" localSheetId="5">[1]Rekapitulace!$E$14</definedName>
    <definedName name="HSV" localSheetId="3">#REF!</definedName>
    <definedName name="HSV">Rekapitulace!$E$30</definedName>
    <definedName name="HSV0" localSheetId="4">'410 PS'!#REF!</definedName>
    <definedName name="HSV0" localSheetId="5">'700 MaR'!#REF!</definedName>
    <definedName name="HSV0" localSheetId="3">'ZT 200'!#REF!</definedName>
    <definedName name="HSV0">'100 stavební'!#REF!</definedName>
    <definedName name="HZS" localSheetId="4">[1]Rekapitulace!$I$14</definedName>
    <definedName name="HZS" localSheetId="5">[1]Rekapitulace!$I$14</definedName>
    <definedName name="HZS" localSheetId="3">#REF!</definedName>
    <definedName name="HZS">Rekapitulace!$I$30</definedName>
    <definedName name="HZS0" localSheetId="4">'410 PS'!#REF!</definedName>
    <definedName name="HZS0" localSheetId="5">'700 MaR'!#REF!</definedName>
    <definedName name="HZS0" localSheetId="3">'ZT 200'!#REF!</definedName>
    <definedName name="HZS0">'100 stavební'!#REF!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J">'Krycí list'!$G$4</definedName>
    <definedName name="mlů" localSheetId="5">'[1]100-stav.část'!#REF!</definedName>
    <definedName name="mlů">'[1]100-stav.část'!#REF!</definedName>
    <definedName name="Mont" localSheetId="4">[1]Rekapitulace!$H$14</definedName>
    <definedName name="Mont" localSheetId="5">[1]Rekapitulace!$H$14</definedName>
    <definedName name="Mont" localSheetId="3">#REF!</definedName>
    <definedName name="Mont">Rekapitulace!$H$30</definedName>
    <definedName name="Montaz0" localSheetId="4">'410 PS'!#REF!</definedName>
    <definedName name="Montaz0" localSheetId="5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3">#REF!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3">#REF!</definedName>
    <definedName name="nazevstavby">'Krycí list'!$C$6</definedName>
    <definedName name="_xlnm.Print_Titles" localSheetId="2">'100 stavební'!$1:$6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_xlnm.Print_Titles" localSheetId="3">'ZT 200'!$1:$6</definedName>
    <definedName name="Objednatel">'Krycí list'!$C$8</definedName>
    <definedName name="_xlnm.Print_Area" localSheetId="2">'100 stavební'!$A$1:$G$158</definedName>
    <definedName name="_xlnm.Print_Area" localSheetId="4">'410 PS'!$A$1:$G$49</definedName>
    <definedName name="_xlnm.Print_Area" localSheetId="5">'700 MaR'!$A$1:$G$61</definedName>
    <definedName name="_xlnm.Print_Area" localSheetId="0">'Krycí list'!$A$1:$G$45</definedName>
    <definedName name="_xlnm.Print_Area" localSheetId="1">Rekapitulace!$A$1:$I$36</definedName>
    <definedName name="_xlnm.Print_Area" localSheetId="3">'ZT 200'!$A$1:$G$44</definedName>
    <definedName name="PocetMJ" localSheetId="4">'[1]Krycí list'!$G$7</definedName>
    <definedName name="PocetMJ" localSheetId="5">'[1]Krycí list'!$G$7</definedName>
    <definedName name="PocetMJ" localSheetId="3">#REF!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[1]Rekapitulace!$F$14</definedName>
    <definedName name="PSV" localSheetId="3">#REF!</definedName>
    <definedName name="PSV">Rekapitulace!$F$30</definedName>
    <definedName name="PSV0" localSheetId="4">'410 PS'!#REF!</definedName>
    <definedName name="PSV0" localSheetId="5">'700 MaR'!#REF!</definedName>
    <definedName name="PSV0" localSheetId="3">'ZT 200'!#REF!</definedName>
    <definedName name="PSV0">'100 stavební'!#REF!</definedName>
    <definedName name="SloupecCC" localSheetId="4">'410 PS'!$G$6</definedName>
    <definedName name="SloupecCC" localSheetId="5">'700 MaR'!$G$6</definedName>
    <definedName name="SloupecCC" localSheetId="3">'ZT 200'!$G$6</definedName>
    <definedName name="SloupecCC">'100 stavební'!$G$6</definedName>
    <definedName name="SloupecCisloPol" localSheetId="4">'410 PS'!$B$6</definedName>
    <definedName name="SloupecCisloPol" localSheetId="5">'700 MaR'!$B$6</definedName>
    <definedName name="SloupecCisloPol" localSheetId="3">'ZT 200'!$B$6</definedName>
    <definedName name="SloupecCisloPol">'100 stavební'!$B$6</definedName>
    <definedName name="SloupecJC" localSheetId="4">'410 PS'!$F$6</definedName>
    <definedName name="SloupecJC" localSheetId="5">'700 MaR'!$F$6</definedName>
    <definedName name="SloupecJC" localSheetId="3">'ZT 200'!$F$6</definedName>
    <definedName name="SloupecJC">'100 stavební'!$F$6</definedName>
    <definedName name="SloupecMJ" localSheetId="4">'410 PS'!$D$6</definedName>
    <definedName name="SloupecMJ" localSheetId="5">'700 MaR'!$D$6</definedName>
    <definedName name="SloupecMJ" localSheetId="3">'ZT 200'!$D$6</definedName>
    <definedName name="SloupecMJ">'100 stavební'!$D$6</definedName>
    <definedName name="SloupecMnozstvi" localSheetId="4">'410 PS'!$E$6</definedName>
    <definedName name="SloupecMnozstvi" localSheetId="5">'700 MaR'!$E$6</definedName>
    <definedName name="SloupecMnozstvi" localSheetId="3">'ZT 200'!$E$6</definedName>
    <definedName name="SloupecMnozstvi">'100 stavební'!$E$6</definedName>
    <definedName name="SloupecNazPol" localSheetId="4">'410 PS'!$C$6</definedName>
    <definedName name="SloupecNazPol" localSheetId="5">'700 MaR'!$C$6</definedName>
    <definedName name="SloupecNazPol" localSheetId="3">'ZT 200'!$C$6</definedName>
    <definedName name="SloupecNazPol">'100 stavební'!$C$6</definedName>
    <definedName name="SloupecPC" localSheetId="4">'410 PS'!$A$6</definedName>
    <definedName name="SloupecPC" localSheetId="5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3" hidden="1">0</definedName>
    <definedName name="solver_opt" localSheetId="2" hidden="1">'100 stavební'!#REF!</definedName>
    <definedName name="solver_opt" localSheetId="4" hidden="1">'410 PS'!#REF!</definedName>
    <definedName name="solver_opt" localSheetId="5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3" hidden="1">0</definedName>
    <definedName name="tggt">#REF!</definedName>
    <definedName name="Typ" localSheetId="4">'410 PS'!#REF!</definedName>
    <definedName name="Typ" localSheetId="5">'700 MaR'!#REF!</definedName>
    <definedName name="Typ" localSheetId="3">'ZT 200'!#REF!</definedName>
    <definedName name="Typ">'100 stavební'!#REF!</definedName>
    <definedName name="vadvdf">[1]Rekapitulace!$H$20</definedName>
    <definedName name="vadvfb">[1]Rekapitulace!#REF!</definedName>
    <definedName name="VRN" localSheetId="4">[1]Rekapitulace!$H$21</definedName>
    <definedName name="VRN" localSheetId="5">[1]Rekapitulace!$H$21</definedName>
    <definedName name="VRN" localSheetId="3">#REF!</definedName>
    <definedName name="VRN">Rekapitulace!$H$35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xbfghg">'[1]100-stav.část'!#REF!</definedName>
    <definedName name="ybgbfg">#REF!</definedName>
    <definedName name="ycayv">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G8" i="6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C13"/>
  <c r="BA13"/>
  <c r="BC13"/>
  <c r="BE13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BA35"/>
  <c r="BB35"/>
  <c r="BC35"/>
  <c r="BD35"/>
  <c r="BE35"/>
  <c r="G36"/>
  <c r="BA36"/>
  <c r="BB36"/>
  <c r="BC36"/>
  <c r="BD36"/>
  <c r="BE36"/>
  <c r="G37"/>
  <c r="BA37"/>
  <c r="BB37"/>
  <c r="BC37"/>
  <c r="BD37"/>
  <c r="BE37"/>
  <c r="C38"/>
  <c r="G38"/>
  <c r="BB38"/>
  <c r="BD38"/>
  <c r="G40"/>
  <c r="G41" s="1"/>
  <c r="BA40"/>
  <c r="BB40"/>
  <c r="BB41" s="1"/>
  <c r="BC40"/>
  <c r="BC41" s="1"/>
  <c r="BD40"/>
  <c r="BD41" s="1"/>
  <c r="BE40"/>
  <c r="C41"/>
  <c r="BA41"/>
  <c r="BE41"/>
  <c r="G43" l="1"/>
  <c r="G104" i="3" s="1"/>
  <c r="G105" s="1"/>
  <c r="F20" i="2" s="1"/>
  <c r="BD13" i="6"/>
  <c r="BB13"/>
  <c r="G13"/>
  <c r="BE38"/>
  <c r="BC38"/>
  <c r="BA38"/>
  <c r="G157" i="3"/>
  <c r="G158" s="1"/>
  <c r="C158"/>
  <c r="G58" i="5"/>
  <c r="G59"/>
  <c r="G60"/>
  <c r="G57"/>
  <c r="G10"/>
  <c r="G11"/>
  <c r="G12"/>
  <c r="G13"/>
  <c r="G14"/>
  <c r="G15"/>
  <c r="G16"/>
  <c r="G17"/>
  <c r="G18"/>
  <c r="G19"/>
  <c r="G20"/>
  <c r="G21"/>
  <c r="G22"/>
  <c r="G23"/>
  <c r="G24"/>
  <c r="G25"/>
  <c r="G26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50"/>
  <c r="G51"/>
  <c r="G52"/>
  <c r="G53"/>
  <c r="G54"/>
  <c r="G55"/>
  <c r="G56"/>
  <c r="G8"/>
  <c r="G61" s="1"/>
  <c r="H29" i="2" s="1"/>
  <c r="C3" i="5"/>
  <c r="F3"/>
  <c r="BB8"/>
  <c r="BC8"/>
  <c r="BD8"/>
  <c r="BE8"/>
  <c r="G9"/>
  <c r="BA9" s="1"/>
  <c r="BB9"/>
  <c r="BC9"/>
  <c r="BD9"/>
  <c r="BE9"/>
  <c r="BE10" s="1"/>
  <c r="BA12"/>
  <c r="BB12"/>
  <c r="BC12"/>
  <c r="BD12"/>
  <c r="BE12"/>
  <c r="BA13"/>
  <c r="BB13"/>
  <c r="BC13"/>
  <c r="BD13"/>
  <c r="BE13"/>
  <c r="BA14"/>
  <c r="BB14"/>
  <c r="BC14"/>
  <c r="BD14"/>
  <c r="BE14"/>
  <c r="BA15"/>
  <c r="BB15"/>
  <c r="BC15"/>
  <c r="BD15"/>
  <c r="BE15"/>
  <c r="BA16"/>
  <c r="BB16"/>
  <c r="BC16"/>
  <c r="BD16"/>
  <c r="BE16"/>
  <c r="BA17"/>
  <c r="BB17"/>
  <c r="BC17"/>
  <c r="BD17"/>
  <c r="BE17"/>
  <c r="BA18"/>
  <c r="BB18"/>
  <c r="BC18"/>
  <c r="BD18"/>
  <c r="BE18"/>
  <c r="BA19"/>
  <c r="BE19"/>
  <c r="BA21"/>
  <c r="BB21"/>
  <c r="BB22" s="1"/>
  <c r="BC21"/>
  <c r="BD21"/>
  <c r="BD22" s="1"/>
  <c r="BE21"/>
  <c r="BA22"/>
  <c r="BC22"/>
  <c r="BE22"/>
  <c r="BA24"/>
  <c r="BB24"/>
  <c r="BC24"/>
  <c r="BD24"/>
  <c r="BE24"/>
  <c r="BA25"/>
  <c r="BB25"/>
  <c r="BC25"/>
  <c r="BC27" s="1"/>
  <c r="BD25"/>
  <c r="BE25"/>
  <c r="BE27" s="1"/>
  <c r="BA26"/>
  <c r="BB26"/>
  <c r="BC26"/>
  <c r="BD26"/>
  <c r="BE26"/>
  <c r="BA27"/>
  <c r="BA29"/>
  <c r="BB29"/>
  <c r="BC29"/>
  <c r="BD29"/>
  <c r="BE29"/>
  <c r="BA30"/>
  <c r="BB30"/>
  <c r="BC30"/>
  <c r="BD30"/>
  <c r="BE30"/>
  <c r="BB31"/>
  <c r="BD31" l="1"/>
  <c r="BC19"/>
  <c r="BA8"/>
  <c r="BA10" s="1"/>
  <c r="BE31"/>
  <c r="BC31"/>
  <c r="BA31"/>
  <c r="BD27"/>
  <c r="BB27"/>
  <c r="BD19"/>
  <c r="BB19"/>
  <c r="BC10"/>
  <c r="BD10"/>
  <c r="BB10"/>
  <c r="G12" i="4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10"/>
  <c r="C3" l="1"/>
  <c r="F3"/>
  <c r="BA8"/>
  <c r="BB8"/>
  <c r="BC8"/>
  <c r="BD8"/>
  <c r="BE8"/>
  <c r="G9"/>
  <c r="BB9"/>
  <c r="BC9"/>
  <c r="BC10" s="1"/>
  <c r="BD9"/>
  <c r="BE9"/>
  <c r="BE10" s="1"/>
  <c r="BA13"/>
  <c r="BB13"/>
  <c r="BC13"/>
  <c r="BD13"/>
  <c r="BE13"/>
  <c r="BA14"/>
  <c r="BB14"/>
  <c r="BC14"/>
  <c r="BD14"/>
  <c r="BE14"/>
  <c r="BA15"/>
  <c r="BB15"/>
  <c r="BC15"/>
  <c r="BD15"/>
  <c r="BE15"/>
  <c r="BA16"/>
  <c r="BB16"/>
  <c r="BC16"/>
  <c r="BD16"/>
  <c r="BE16"/>
  <c r="BA17"/>
  <c r="BB17"/>
  <c r="BC17"/>
  <c r="BD17"/>
  <c r="BE17"/>
  <c r="BA18"/>
  <c r="BB18"/>
  <c r="BC18"/>
  <c r="BD18"/>
  <c r="BE18"/>
  <c r="BA19"/>
  <c r="BB19"/>
  <c r="BC19"/>
  <c r="BD19"/>
  <c r="BE19"/>
  <c r="BA22"/>
  <c r="BA23" s="1"/>
  <c r="BB22"/>
  <c r="BB23" s="1"/>
  <c r="BC22"/>
  <c r="BC23" s="1"/>
  <c r="BD22"/>
  <c r="BD23" s="1"/>
  <c r="BE22"/>
  <c r="BE23" s="1"/>
  <c r="BA25"/>
  <c r="BB25"/>
  <c r="BC25"/>
  <c r="BD25"/>
  <c r="BE25"/>
  <c r="BA26"/>
  <c r="BB26"/>
  <c r="BC26"/>
  <c r="BD26"/>
  <c r="BE26"/>
  <c r="BA27"/>
  <c r="BA28" s="1"/>
  <c r="BB27"/>
  <c r="BC27"/>
  <c r="BD27"/>
  <c r="BE27"/>
  <c r="BE28" s="1"/>
  <c r="BA30"/>
  <c r="BB30"/>
  <c r="BC30"/>
  <c r="BD30"/>
  <c r="BD32" s="1"/>
  <c r="BE30"/>
  <c r="BA31"/>
  <c r="BB31"/>
  <c r="BC31"/>
  <c r="BD31"/>
  <c r="BE31"/>
  <c r="BE32" l="1"/>
  <c r="BC32"/>
  <c r="BA32"/>
  <c r="BA20"/>
  <c r="BE20"/>
  <c r="BA9"/>
  <c r="BA10" s="1"/>
  <c r="G48"/>
  <c r="G107" i="3" s="1"/>
  <c r="G108" s="1"/>
  <c r="F21" i="2" s="1"/>
  <c r="BC28" i="4"/>
  <c r="BB32"/>
  <c r="BC20"/>
  <c r="BB28"/>
  <c r="BD20"/>
  <c r="BB20"/>
  <c r="BD28"/>
  <c r="BD10"/>
  <c r="BB10"/>
  <c r="BE154" i="3"/>
  <c r="BE155" s="1"/>
  <c r="I29" i="2" s="1"/>
  <c r="BC154" i="3"/>
  <c r="BC155" s="1"/>
  <c r="G29" i="2" s="1"/>
  <c r="BB154" i="3"/>
  <c r="BA154"/>
  <c r="BA155" s="1"/>
  <c r="E29" i="2" s="1"/>
  <c r="G154" i="3"/>
  <c r="BD154" s="1"/>
  <c r="BD155" s="1"/>
  <c r="BB155"/>
  <c r="F29" i="2" s="1"/>
  <c r="C155" i="3"/>
  <c r="BE151"/>
  <c r="BD151"/>
  <c r="BC151"/>
  <c r="BA151"/>
  <c r="G151"/>
  <c r="BB151" s="1"/>
  <c r="BE150"/>
  <c r="BD150"/>
  <c r="BC150"/>
  <c r="BC152" s="1"/>
  <c r="G27" i="2" s="1"/>
  <c r="BA150" i="3"/>
  <c r="G150"/>
  <c r="B27" i="2"/>
  <c r="A27"/>
  <c r="C152" i="3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26" i="2"/>
  <c r="A26"/>
  <c r="BC148" i="3"/>
  <c r="G26" i="2" s="1"/>
  <c r="C148" i="3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25" i="2"/>
  <c r="A25"/>
  <c r="BC142" i="3"/>
  <c r="G25" i="2" s="1"/>
  <c r="C142" i="3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24" i="2"/>
  <c r="A24"/>
  <c r="C134" i="3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E126" s="1"/>
  <c r="I23" i="2" s="1"/>
  <c r="BD115" i="3"/>
  <c r="BC115"/>
  <c r="BA115"/>
  <c r="G115"/>
  <c r="B23" i="2"/>
  <c r="A23"/>
  <c r="BA126" i="3"/>
  <c r="E23" i="2" s="1"/>
  <c r="C126" i="3"/>
  <c r="BE112"/>
  <c r="BD112"/>
  <c r="BC112"/>
  <c r="BA112"/>
  <c r="G112"/>
  <c r="BB112" s="1"/>
  <c r="BE111"/>
  <c r="BD111"/>
  <c r="BC111"/>
  <c r="BA111"/>
  <c r="G111"/>
  <c r="BB111" s="1"/>
  <c r="BE110"/>
  <c r="BE113" s="1"/>
  <c r="I22" i="2" s="1"/>
  <c r="BD110" i="3"/>
  <c r="BC110"/>
  <c r="BC113" s="1"/>
  <c r="G22" i="2" s="1"/>
  <c r="BA110" i="3"/>
  <c r="G110"/>
  <c r="G113" s="1"/>
  <c r="B22" i="2"/>
  <c r="A22"/>
  <c r="C113" i="3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G102" s="1"/>
  <c r="B19" i="2"/>
  <c r="A19"/>
  <c r="C102" i="3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E92" s="1"/>
  <c r="I18" i="2" s="1"/>
  <c r="BD86" i="3"/>
  <c r="BC86"/>
  <c r="BC92" s="1"/>
  <c r="G18" i="2" s="1"/>
  <c r="BA86" i="3"/>
  <c r="G86"/>
  <c r="G92" s="1"/>
  <c r="B18" i="2"/>
  <c r="A18"/>
  <c r="C92" i="3"/>
  <c r="BE83"/>
  <c r="BD83"/>
  <c r="BC83"/>
  <c r="BA83"/>
  <c r="G83"/>
  <c r="BB83" s="1"/>
  <c r="BE82"/>
  <c r="BD82"/>
  <c r="BC82"/>
  <c r="BA82"/>
  <c r="G82"/>
  <c r="B17" i="2"/>
  <c r="A17"/>
  <c r="C84" i="3"/>
  <c r="BE79"/>
  <c r="BD79"/>
  <c r="BD80" s="1"/>
  <c r="H16" i="2" s="1"/>
  <c r="BC79" i="3"/>
  <c r="BB79"/>
  <c r="BB80" s="1"/>
  <c r="F16" i="2" s="1"/>
  <c r="G79" i="3"/>
  <c r="BA79" s="1"/>
  <c r="BA80" s="1"/>
  <c r="E16" i="2" s="1"/>
  <c r="B16"/>
  <c r="A16"/>
  <c r="BE80" i="3"/>
  <c r="I16" i="2" s="1"/>
  <c r="BC80" i="3"/>
  <c r="G16" i="2" s="1"/>
  <c r="C80" i="3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D77" s="1"/>
  <c r="H15" i="2" s="1"/>
  <c r="BC52" i="3"/>
  <c r="BB52"/>
  <c r="BB77" s="1"/>
  <c r="F15" i="2" s="1"/>
  <c r="G52" i="3"/>
  <c r="BA52" s="1"/>
  <c r="B15" i="2"/>
  <c r="A15"/>
  <c r="BE77" i="3"/>
  <c r="I15" i="2" s="1"/>
  <c r="BC77" i="3"/>
  <c r="G15" i="2" s="1"/>
  <c r="G77" i="3"/>
  <c r="C77"/>
  <c r="BE49"/>
  <c r="BD49"/>
  <c r="BC49"/>
  <c r="BB49"/>
  <c r="G49"/>
  <c r="BA49" s="1"/>
  <c r="BE48"/>
  <c r="BD48"/>
  <c r="BD50" s="1"/>
  <c r="H14" i="2" s="1"/>
  <c r="BC48" i="3"/>
  <c r="BB48"/>
  <c r="G48"/>
  <c r="BA48" s="1"/>
  <c r="BE47"/>
  <c r="BE50" s="1"/>
  <c r="I14" i="2" s="1"/>
  <c r="BD47" i="3"/>
  <c r="BC47"/>
  <c r="BC50" s="1"/>
  <c r="G14" i="2" s="1"/>
  <c r="BB47" i="3"/>
  <c r="G47"/>
  <c r="BA47" s="1"/>
  <c r="B14" i="2"/>
  <c r="A14"/>
  <c r="BB50" i="3"/>
  <c r="F14" i="2" s="1"/>
  <c r="C50" i="3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BB45" s="1"/>
  <c r="F13" i="2" s="1"/>
  <c r="G39" i="3"/>
  <c r="BA39" s="1"/>
  <c r="B13" i="2"/>
  <c r="A13"/>
  <c r="BD45" i="3"/>
  <c r="H13" i="2" s="1"/>
  <c r="C45" i="3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E37" s="1"/>
  <c r="I12" i="2" s="1"/>
  <c r="BD33" i="3"/>
  <c r="BC33"/>
  <c r="BC37" s="1"/>
  <c r="G12" i="2" s="1"/>
  <c r="BB33" i="3"/>
  <c r="G33"/>
  <c r="BA33" s="1"/>
  <c r="B12" i="2"/>
  <c r="A12"/>
  <c r="BD37" i="3"/>
  <c r="H12" i="2" s="1"/>
  <c r="BB37" i="3"/>
  <c r="F12" i="2" s="1"/>
  <c r="C37" i="3"/>
  <c r="BE30"/>
  <c r="BD30"/>
  <c r="BC30"/>
  <c r="BB30"/>
  <c r="G30"/>
  <c r="BA30" s="1"/>
  <c r="BE29"/>
  <c r="BD29"/>
  <c r="BC29"/>
  <c r="BB29"/>
  <c r="G29"/>
  <c r="BA29" s="1"/>
  <c r="BE28"/>
  <c r="BE31" s="1"/>
  <c r="I11" i="2" s="1"/>
  <c r="BD28" i="3"/>
  <c r="BC28"/>
  <c r="BB28"/>
  <c r="G28"/>
  <c r="BA28" s="1"/>
  <c r="B11" i="2"/>
  <c r="A11"/>
  <c r="BC31" i="3"/>
  <c r="G11" i="2" s="1"/>
  <c r="C31" i="3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E26" s="1"/>
  <c r="I10" i="2" s="1"/>
  <c r="BD20" i="3"/>
  <c r="BC20"/>
  <c r="BC26" s="1"/>
  <c r="G10" i="2" s="1"/>
  <c r="BB20" i="3"/>
  <c r="G20"/>
  <c r="BA20" s="1"/>
  <c r="B10" i="2"/>
  <c r="A10"/>
  <c r="BD26" i="3"/>
  <c r="H10" i="2" s="1"/>
  <c r="BB26" i="3"/>
  <c r="F10" i="2" s="1"/>
  <c r="C26" i="3"/>
  <c r="BE17"/>
  <c r="BD17"/>
  <c r="BC17"/>
  <c r="BB17"/>
  <c r="G17"/>
  <c r="BA17" s="1"/>
  <c r="BE16"/>
  <c r="BD16"/>
  <c r="BC16"/>
  <c r="BB16"/>
  <c r="BB18" s="1"/>
  <c r="F9" i="2" s="1"/>
  <c r="G16" i="3"/>
  <c r="BA16" s="1"/>
  <c r="B9" i="2"/>
  <c r="A9"/>
  <c r="BD18" i="3"/>
  <c r="H9" i="2" s="1"/>
  <c r="C18" i="3"/>
  <c r="BE13"/>
  <c r="BD13"/>
  <c r="BD14" s="1"/>
  <c r="H8" i="2" s="1"/>
  <c r="BC13" i="3"/>
  <c r="BB13"/>
  <c r="BB14" s="1"/>
  <c r="F8" i="2" s="1"/>
  <c r="G13" i="3"/>
  <c r="BA13" s="1"/>
  <c r="BA14" s="1"/>
  <c r="E8" i="2" s="1"/>
  <c r="B8"/>
  <c r="A8"/>
  <c r="BE14" i="3"/>
  <c r="I8" i="2" s="1"/>
  <c r="BC14" i="3"/>
  <c r="G8" i="2" s="1"/>
  <c r="G14" i="3"/>
  <c r="C14"/>
  <c r="BE10"/>
  <c r="BD10"/>
  <c r="BC10"/>
  <c r="BB10"/>
  <c r="G10"/>
  <c r="BA10" s="1"/>
  <c r="BE9"/>
  <c r="BD9"/>
  <c r="BC9"/>
  <c r="BB9"/>
  <c r="G9"/>
  <c r="BA9" s="1"/>
  <c r="BE8"/>
  <c r="BE11" s="1"/>
  <c r="I7" i="2" s="1"/>
  <c r="BD8" i="3"/>
  <c r="BC8"/>
  <c r="BC11" s="1"/>
  <c r="G7" i="2" s="1"/>
  <c r="BB8" i="3"/>
  <c r="G8"/>
  <c r="BA8" s="1"/>
  <c r="BA11" s="1"/>
  <c r="E7" i="2" s="1"/>
  <c r="B7"/>
  <c r="A7"/>
  <c r="BD11" i="3"/>
  <c r="H7" i="2" s="1"/>
  <c r="BB11" i="3"/>
  <c r="F7" i="2" s="1"/>
  <c r="C11" i="3"/>
  <c r="C4"/>
  <c r="F3"/>
  <c r="C3"/>
  <c r="C2" i="2"/>
  <c r="C1"/>
  <c r="F31" i="1"/>
  <c r="G8"/>
  <c r="BA92" i="3" l="1"/>
  <c r="E18" i="2" s="1"/>
  <c r="BA113" i="3"/>
  <c r="E22" i="2" s="1"/>
  <c r="G155" i="3"/>
  <c r="H28" i="2" s="1"/>
  <c r="BA18" i="3"/>
  <c r="E9" i="2" s="1"/>
  <c r="BC18" i="3"/>
  <c r="G9" i="2" s="1"/>
  <c r="BE18" i="3"/>
  <c r="I9" i="2" s="1"/>
  <c r="G31" i="3"/>
  <c r="BB31"/>
  <c r="F11" i="2" s="1"/>
  <c r="BD31" i="3"/>
  <c r="H11" i="2" s="1"/>
  <c r="BC45" i="3"/>
  <c r="G13" i="2" s="1"/>
  <c r="BE45" i="3"/>
  <c r="I13" i="2" s="1"/>
  <c r="G84" i="3"/>
  <c r="BC84"/>
  <c r="G17" i="2" s="1"/>
  <c r="BE84" i="3"/>
  <c r="I17" i="2" s="1"/>
  <c r="BA84" i="3"/>
  <c r="E17" i="2" s="1"/>
  <c r="BC102" i="3"/>
  <c r="G19" i="2" s="1"/>
  <c r="BE102" i="3"/>
  <c r="I19" i="2" s="1"/>
  <c r="BA102" i="3"/>
  <c r="E19" i="2" s="1"/>
  <c r="BC134" i="3"/>
  <c r="G24" i="2" s="1"/>
  <c r="G11" i="3"/>
  <c r="G18"/>
  <c r="G26"/>
  <c r="BA31"/>
  <c r="E11" i="2" s="1"/>
  <c r="G37" i="3"/>
  <c r="G45"/>
  <c r="G50"/>
  <c r="BA77"/>
  <c r="E15" i="2" s="1"/>
  <c r="BD126" i="3"/>
  <c r="H23" i="2" s="1"/>
  <c r="BC126" i="3"/>
  <c r="G23" i="2" s="1"/>
  <c r="G30" s="1"/>
  <c r="C14" i="1" s="1"/>
  <c r="G134" i="3"/>
  <c r="BE134"/>
  <c r="I24" i="2" s="1"/>
  <c r="BA134" i="3"/>
  <c r="E24" i="2" s="1"/>
  <c r="G142" i="3"/>
  <c r="BE142"/>
  <c r="I25" i="2" s="1"/>
  <c r="BA142" i="3"/>
  <c r="E25" i="2" s="1"/>
  <c r="G148" i="3"/>
  <c r="BE148"/>
  <c r="I26" i="2" s="1"/>
  <c r="BA148" i="3"/>
  <c r="E26" i="2" s="1"/>
  <c r="G152" i="3"/>
  <c r="BE152"/>
  <c r="I27" i="2" s="1"/>
  <c r="BA152" i="3"/>
  <c r="E27" i="2" s="1"/>
  <c r="BA26" i="3"/>
  <c r="E10" i="2" s="1"/>
  <c r="BD84" i="3"/>
  <c r="H17" i="2" s="1"/>
  <c r="BD92" i="3"/>
  <c r="H18" i="2" s="1"/>
  <c r="BD102" i="3"/>
  <c r="H19" i="2" s="1"/>
  <c r="BD113" i="3"/>
  <c r="H22" i="2" s="1"/>
  <c r="G126" i="3"/>
  <c r="BD134"/>
  <c r="H24" i="2" s="1"/>
  <c r="BD142" i="3"/>
  <c r="H25" i="2" s="1"/>
  <c r="BD148" i="3"/>
  <c r="H26" i="2" s="1"/>
  <c r="BD152" i="3"/>
  <c r="H27" i="2" s="1"/>
  <c r="BA37" i="3"/>
  <c r="E12" i="2" s="1"/>
  <c r="BA45" i="3"/>
  <c r="E13" i="2" s="1"/>
  <c r="BA50" i="3"/>
  <c r="E14" i="2" s="1"/>
  <c r="BB82" i="3"/>
  <c r="BB84" s="1"/>
  <c r="F17" i="2" s="1"/>
  <c r="BB86" i="3"/>
  <c r="BB92" s="1"/>
  <c r="F18" i="2" s="1"/>
  <c r="BB94" i="3"/>
  <c r="BB102" s="1"/>
  <c r="F19" i="2" s="1"/>
  <c r="BB110" i="3"/>
  <c r="BB113" s="1"/>
  <c r="F22" i="2" s="1"/>
  <c r="BB115" i="3"/>
  <c r="BB126" s="1"/>
  <c r="F23" i="2" s="1"/>
  <c r="BB128" i="3"/>
  <c r="BB134" s="1"/>
  <c r="F24" i="2" s="1"/>
  <c r="BB136" i="3"/>
  <c r="BB142" s="1"/>
  <c r="F25" i="2" s="1"/>
  <c r="BB144" i="3"/>
  <c r="BB148" s="1"/>
  <c r="F26" i="2" s="1"/>
  <c r="BB150" i="3"/>
  <c r="BB152" s="1"/>
  <c r="F27" i="2" s="1"/>
  <c r="G80" i="3"/>
  <c r="I30" i="2" l="1"/>
  <c r="C20" i="1" s="1"/>
  <c r="H30" i="2"/>
  <c r="C15" i="1" s="1"/>
  <c r="F30" i="2"/>
  <c r="C17" i="1" s="1"/>
  <c r="E30" i="2"/>
  <c r="C16" i="1" l="1"/>
  <c r="C18" s="1"/>
  <c r="C21" s="1"/>
  <c r="G22" l="1"/>
  <c r="C22" s="1"/>
  <c r="F32" s="1"/>
  <c r="G21" l="1"/>
  <c r="F33"/>
  <c r="F34" s="1"/>
</calcChain>
</file>

<file path=xl/sharedStrings.xml><?xml version="1.0" encoding="utf-8"?>
<sst xmlns="http://schemas.openxmlformats.org/spreadsheetml/2006/main" count="910" uniqueCount="560">
  <si>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</si>
  <si>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</si>
  <si>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</si>
  <si>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</si>
  <si>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</si>
  <si>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</si>
  <si>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</si>
  <si>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</si>
  <si>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</si>
  <si>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</si>
  <si>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</si>
  <si>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</si>
  <si>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</si>
  <si>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</si>
  <si>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</si>
  <si>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</si>
  <si>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</si>
  <si>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</si>
  <si>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</si>
  <si>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</si>
  <si>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</si>
  <si>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</si>
  <si>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</si>
  <si>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</si>
  <si>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</si>
  <si>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</si>
  <si>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</si>
  <si>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</si>
  <si>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</si>
  <si>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</si>
  <si>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</si>
  <si>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</si>
  <si>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</si>
  <si>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</si>
  <si>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</si>
  <si>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</si>
  <si>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</si>
  <si>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</si>
  <si>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</si>
  <si>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</si>
  <si>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</si>
  <si>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</si>
  <si>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</si>
  <si>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</si>
  <si>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</si>
  <si>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</si>
  <si>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</si>
  <si>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</si>
  <si>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</si>
  <si>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</si>
  <si>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</si>
  <si>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</si>
  <si>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</si>
  <si>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</si>
  <si>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</si>
  <si>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</si>
  <si>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</si>
  <si>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</si>
  <si>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</si>
  <si>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</si>
  <si>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</si>
  <si>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</si>
  <si>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</si>
  <si>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</si>
  <si>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</si>
  <si>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</si>
  <si>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</si>
  <si>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</si>
  <si>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</si>
  <si>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</si>
  <si>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</si>
  <si>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</si>
  <si>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</si>
  <si>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</si>
  <si>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</si>
  <si>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132 991</t>
  </si>
  <si>
    <t>Zřízení vsakovacích jam vel 1,0x1,0x0,8m  vč. geotextilie a štěrku</t>
  </si>
  <si>
    <t>kpl</t>
  </si>
  <si>
    <t>3</t>
  </si>
  <si>
    <t>Svislé a kompletní konstrukce</t>
  </si>
  <si>
    <t>342 25-5026.RT1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</si>
  <si>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</si>
  <si>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</si>
  <si>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</si>
  <si>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</si>
  <si>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</si>
  <si>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</si>
  <si>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</si>
  <si>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</si>
  <si>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</si>
  <si>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</si>
  <si>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</si>
  <si>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</si>
  <si>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622 42-1310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</si>
  <si>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</si>
  <si>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</si>
  <si>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</si>
  <si>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</si>
  <si>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</si>
  <si>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</si>
  <si>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</si>
  <si>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</si>
  <si>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</si>
  <si>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</si>
  <si>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935 11-1119.R00</t>
  </si>
  <si>
    <t xml:space="preserve">Osazení přík. žlabu do štěrkopísku z tvárnic 50 cm </t>
  </si>
  <si>
    <t>m</t>
  </si>
  <si>
    <t>64</t>
  </si>
  <si>
    <t>Výplně otvorů</t>
  </si>
  <si>
    <t>641 95-2211.R00</t>
  </si>
  <si>
    <t xml:space="preserve">Osazení rámů okenních plast, plocha do 2,5 m2 </t>
  </si>
  <si>
    <t>kus</t>
  </si>
  <si>
    <t>642 95-2121.R00</t>
  </si>
  <si>
    <t xml:space="preserve">Dodatečné osaz plast.zárubní ,pl.do 2,5 m2 </t>
  </si>
  <si>
    <t>642 95-2221.R00</t>
  </si>
  <si>
    <t xml:space="preserve">Dodatečné osaz.plast.zárubní.,pl.nad 2,5m2 </t>
  </si>
  <si>
    <t>641 96-0000.R00</t>
  </si>
  <si>
    <t xml:space="preserve">Těsnění spár otvorových prvků PU pěnou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</si>
  <si>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</si>
  <si>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</si>
  <si>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</si>
  <si>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</si>
  <si>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</si>
  <si>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</si>
  <si>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</si>
  <si>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</si>
  <si>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</si>
  <si>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</si>
  <si>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</si>
  <si>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</si>
  <si>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</si>
  <si>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</si>
  <si>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</si>
  <si>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</si>
  <si>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</si>
  <si>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</si>
  <si>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94-1212.R00</t>
  </si>
  <si>
    <t xml:space="preserve">Osazovánívětracích mřížek </t>
  </si>
  <si>
    <t>953 90-9001</t>
  </si>
  <si>
    <t xml:space="preserve">Zpětná montáž prvků na fasádě vč. repase a nátěru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</si>
  <si>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</si>
  <si>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</si>
  <si>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</si>
  <si>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</si>
  <si>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</si>
  <si>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</si>
  <si>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776 40-1800.RT1</t>
  </si>
  <si>
    <t>Demontáž soklíků nebo lišt, pryžových nebo z PVC odstranění a uložení na hromady</t>
  </si>
  <si>
    <t>776 51-1820.R00</t>
  </si>
  <si>
    <t xml:space="preserve">Odstranění PVC podlah lepených s podložkou </t>
  </si>
  <si>
    <t>968 06-1112.R00</t>
  </si>
  <si>
    <t xml:space="preserve">Vyvěšení dřevěných okenních křídel pl. do 1,5 m2 </t>
  </si>
  <si>
    <t>968 06-1125.R00</t>
  </si>
  <si>
    <t xml:space="preserve">Vyvěšení dřevěných dveřních křídel pl. do 2 m2 </t>
  </si>
  <si>
    <t>968 06-2354.R00</t>
  </si>
  <si>
    <t xml:space="preserve">Vybourání dřevěných rámů oken dvojitých pl. 1 m2 </t>
  </si>
  <si>
    <t>968 06-2355.R00</t>
  </si>
  <si>
    <t xml:space="preserve">Vybourání dřevěných rámů oken dvojitých pl. 2 m2 </t>
  </si>
  <si>
    <t>968 06-2455.R00</t>
  </si>
  <si>
    <t xml:space="preserve">Vybourání dřevěných dveřních zárubní pl. do 2 m2 </t>
  </si>
  <si>
    <t>968 06-2456.R00</t>
  </si>
  <si>
    <t xml:space="preserve">Vybourání dřevěných dveřních zárubní pl. nad 2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</si>
  <si>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</si>
  <si>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</si>
  <si>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</si>
  <si>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</si>
  <si>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42-1830.R00</t>
  </si>
  <si>
    <t xml:space="preserve">Demontáž oplechování říms,rš od 100 do 200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</si>
  <si>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</si>
  <si>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</si>
  <si>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</si>
  <si>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</si>
  <si>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</si>
  <si>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</si>
  <si>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</si>
  <si>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</si>
  <si>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43-0840.R00</t>
  </si>
  <si>
    <t xml:space="preserve">Demontáž oplechování zdí,rš od 330 do 500 mm </t>
  </si>
  <si>
    <t>764 34-2841.R00</t>
  </si>
  <si>
    <t xml:space="preserve">Demontáž lemování trub D 250 mm, hl. kryt. do 30° </t>
  </si>
  <si>
    <t>968 90-9001</t>
  </si>
  <si>
    <t xml:space="preserve">Demontáž prvků kotvených na fasádě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</si>
  <si>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</si>
  <si>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</si>
  <si>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</si>
  <si>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</si>
  <si>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</si>
  <si>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</si>
  <si>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</si>
  <si>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</si>
  <si>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</si>
  <si>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</si>
  <si>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</si>
  <si>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</si>
  <si>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</si>
  <si>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</si>
  <si>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</si>
  <si>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</si>
  <si>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</si>
  <si>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</si>
  <si>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</si>
  <si>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</si>
  <si>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</si>
  <si>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</si>
  <si>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</si>
  <si>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</si>
  <si>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</si>
  <si>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živičné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</si>
  <si>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</si>
  <si>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</si>
  <si>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</si>
  <si>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</si>
  <si>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</si>
  <si>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</si>
  <si>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</si>
  <si>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</si>
  <si>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</si>
  <si>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</si>
  <si>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</si>
  <si>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</si>
  <si>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</si>
  <si>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</si>
  <si>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</si>
  <si>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</si>
  <si>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</si>
  <si>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</si>
  <si>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</si>
  <si>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</si>
  <si>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</si>
  <si>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</si>
  <si>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</si>
  <si>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</si>
  <si>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998 71-3201.R00</t>
  </si>
  <si>
    <t xml:space="preserve">Přesun hmot pro izolace tepelné, výšky do 6 m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</si>
  <si>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</si>
  <si>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</si>
  <si>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</si>
  <si>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</si>
  <si>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</si>
  <si>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</si>
  <si>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</si>
  <si>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</si>
  <si>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</si>
  <si>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</si>
  <si>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</si>
  <si>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</si>
  <si>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</si>
  <si>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</si>
  <si>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</si>
  <si>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poz 3/K</t>
  </si>
  <si>
    <t>764 90-1052.R00</t>
  </si>
  <si>
    <t>Odpadní trouby kruhové D 120 mm poplast plech poz 4/K</t>
  </si>
  <si>
    <t>764 90-1101.R00</t>
  </si>
  <si>
    <t>Oplechování střechy nad římsou vč. krycího plechu poz 2/K</t>
  </si>
  <si>
    <t>764 90-0230.R00</t>
  </si>
  <si>
    <t>Oplechování zdí z poplast plechu, rš 400 mm poz 6/K</t>
  </si>
  <si>
    <t>764 90-0250.R00</t>
  </si>
  <si>
    <t xml:space="preserve">Oplechování zdí z poplast plechu, rš do 600 mm </t>
  </si>
  <si>
    <t>764 90-2230.R00</t>
  </si>
  <si>
    <t>Oplechování prostupů  do 150 mm poplast plech poz 9/K</t>
  </si>
  <si>
    <t>764 90-2240.R00</t>
  </si>
  <si>
    <t>Oplechování prostupů do 200 mm poplast plech poz 10/K</t>
  </si>
  <si>
    <t>764 90-9001</t>
  </si>
  <si>
    <t>Oplechování drobných doplňkových konstrukcí poz 15/K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</si>
  <si>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</si>
  <si>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</si>
  <si>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</si>
  <si>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</si>
  <si>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</si>
  <si>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1300/1500mm vč.izol dvojskla, kování a mikroventilace, poz OZ1</t>
  </si>
  <si>
    <t>766 102</t>
  </si>
  <si>
    <t>Okno plast vel 1300/600 mm,vč. izol.dvojskla kpvání a mikroventilace, poz OZ2</t>
  </si>
  <si>
    <t>766 61-5001</t>
  </si>
  <si>
    <t>Dveře vstupní plast vel 1600/2250 vč drátoskla vel 1600x2250 vč. kování, poz D01</t>
  </si>
  <si>
    <t>766 61-5002</t>
  </si>
  <si>
    <t>Dveře vstupní plastové vel 850/1970 plné vč. kování, poz D02</t>
  </si>
  <si>
    <t>766 110</t>
  </si>
  <si>
    <t xml:space="preserve">Žaluzie AL horizontální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</si>
  <si>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</si>
  <si>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</si>
  <si>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</si>
  <si>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</si>
  <si>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</si>
  <si>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 xml:space="preserve">Repase mříží okna vel 1300/1500mm </t>
  </si>
  <si>
    <t>767 102</t>
  </si>
  <si>
    <t>Repase mříží okna vel 1300/600 poz 03/Z</t>
  </si>
  <si>
    <t>767 112</t>
  </si>
  <si>
    <t>Hliníkové VZT mřížky a prodidešť.žaluzie poz 04/Z</t>
  </si>
  <si>
    <t>767 111</t>
  </si>
  <si>
    <t>Ochranné úhelníky nerez L 80/80/2 dl.2,0m poz 04/Z</t>
  </si>
  <si>
    <t>767 113</t>
  </si>
  <si>
    <t>Úprava stáv.bezpečnost.oplocení poz 05/Z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</si>
  <si>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</si>
  <si>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</si>
  <si>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</si>
  <si>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</si>
  <si>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</si>
  <si>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</si>
  <si>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</si>
  <si>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</si>
  <si>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776 52-0010.RAD</t>
  </si>
  <si>
    <t>Podlaha povlaková z PVC pásů, soklík podlahovina protiskluzná</t>
  </si>
  <si>
    <t>998 77-6201.R00</t>
  </si>
  <si>
    <t xml:space="preserve">Přesun hmot pro podlahy povlakové,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</si>
  <si>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</si>
  <si>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</si>
  <si>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</si>
  <si>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</si>
  <si>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</si>
  <si>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</si>
  <si>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</si>
  <si>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</si>
  <si>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</si>
  <si>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</si>
  <si>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</si>
  <si>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</si>
  <si>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001 Ošetřovna</t>
  </si>
  <si>
    <t>Sníž.energet.náročnosti pro vytápění věznice Příbram</t>
  </si>
  <si>
    <t>Stavební přípomoce</t>
  </si>
  <si>
    <t>Pomocné ocelové konstrukce</t>
  </si>
  <si>
    <t xml:space="preserve">Tlakové zkoušky potrubí 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</si>
  <si>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</si>
  <si>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</si>
  <si>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</si>
  <si>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0-10 bar </t>
  </si>
  <si>
    <t xml:space="preserve">Tlakoměr kruhový, rozsah 0-6 bar </t>
  </si>
  <si>
    <t>G 5/4“</t>
  </si>
  <si>
    <t>Odvzdušňovací kulový kohout G 3/8“</t>
  </si>
  <si>
    <t>Vypouštěcí a odvzdušňovací kulový kohout G 1/2“</t>
  </si>
  <si>
    <t>Závěsy na potrubí, konzole, objímky</t>
  </si>
  <si>
    <t>Odvzdušňovací nádoby DN 50</t>
  </si>
  <si>
    <t>Orientační štítky na potrubí</t>
  </si>
  <si>
    <t>Potrubí dobíjecího okruhu TV ze síťovaného polyethylenu PEX-a,</t>
  </si>
  <si>
    <t>Deskový výměník z nerezových desek pájených mědí pro ohřev TV</t>
  </si>
  <si>
    <t>732</t>
  </si>
  <si>
    <t>Předávací stanice</t>
  </si>
  <si>
    <t xml:space="preserve">   včetně tepelné izolace, jm.v. 50 kW</t>
  </si>
  <si>
    <t>Čerpadlo s plynulou regulací otáček v závislosti na tlakové diferenci DN 25/6, G = 1,8 m3/h, el. 230 V</t>
  </si>
  <si>
    <t>Čerpadlo třístupňové DN25/6, G = 1,43 m3/h, el. 230 V</t>
  </si>
  <si>
    <t>Čerpadlo  třístupňové, dobíjecí okruh TV, DN25/10, G = 0,96 m3/h, el. 230 V</t>
  </si>
  <si>
    <t>PN 10 bar, včetně  spojovacích armatur a fitinek DN 20</t>
  </si>
  <si>
    <t>Uzavírací ventil s lineární škrticí charakteristikou  - armatury na vstupu do PS, DN32</t>
  </si>
  <si>
    <t>se schopností regulovat až po úplné uzavření, PN 25, DN 25</t>
  </si>
  <si>
    <t>Pojistný ventil G = 0,96 m3/h,  otv.př. 10 bar  - dobíjecí okruh TV</t>
  </si>
  <si>
    <t>Kulový kohout G 3/4“</t>
  </si>
  <si>
    <t>G 1“</t>
  </si>
  <si>
    <t>Filtr závitový s výměnnou vložkou G 1“</t>
  </si>
  <si>
    <t>Zpětný ventil G 3/4"</t>
  </si>
  <si>
    <t>Vyvažovací regulační ventil s přednastavením a vypouštěním G 3/4"</t>
  </si>
  <si>
    <t>Nátěry potrubí syntetické základní do DN 32</t>
  </si>
  <si>
    <t>Nátěry potrubí syntetické základní s 1x email. do DN 32</t>
  </si>
  <si>
    <t>Tepelná izolace potrubí a kolen z polyetylenu tl. 25 mm - potrubí do DN 32</t>
  </si>
  <si>
    <t>732 Předávací stanice</t>
  </si>
  <si>
    <t xml:space="preserve">  ve spojích svařovaných  do DN 32</t>
  </si>
  <si>
    <t xml:space="preserve">Potrubí z ocelových trubek závitových v kotelnách </t>
  </si>
  <si>
    <t>Doplňkové konstrukce z ocelového válc. materiálu včetně nát</t>
  </si>
  <si>
    <t xml:space="preserve">Regulátor diferenčního tlaku plynule nastavitelný, montáž do </t>
  </si>
  <si>
    <t>zpět.potr.včetně kapiláry do přívod potrubí a návarku 1/4“,</t>
  </si>
  <si>
    <t>731 01</t>
  </si>
  <si>
    <t>Náklady dle přílohy - díl 410</t>
  </si>
  <si>
    <t>SO 001 Ošetrovna</t>
  </si>
  <si>
    <t>tepelné izolace 300l</t>
  </si>
  <si>
    <t>Akumulační nádoba pro TV, s magneziovou anodou, PN 10,</t>
  </si>
  <si>
    <t>732 101</t>
  </si>
  <si>
    <t>732 102</t>
  </si>
  <si>
    <t>732 301</t>
  </si>
  <si>
    <t>732 302</t>
  </si>
  <si>
    <t>732 303</t>
  </si>
  <si>
    <t>733 101</t>
  </si>
  <si>
    <t>733 102</t>
  </si>
  <si>
    <t>733 103</t>
  </si>
  <si>
    <t>733 104</t>
  </si>
  <si>
    <t>734 101</t>
  </si>
  <si>
    <t>734 102</t>
  </si>
  <si>
    <t>734 103</t>
  </si>
  <si>
    <t>734 104</t>
  </si>
  <si>
    <t>734 105</t>
  </si>
  <si>
    <t>734 106</t>
  </si>
  <si>
    <t>734 107</t>
  </si>
  <si>
    <t>734 108</t>
  </si>
  <si>
    <t>734 109</t>
  </si>
  <si>
    <t>Boukalová</t>
  </si>
  <si>
    <t>říjen 2011</t>
  </si>
  <si>
    <t>M 36 Měřící a regulační zařízení</t>
  </si>
  <si>
    <t xml:space="preserve">Celkem za </t>
  </si>
  <si>
    <t>Měřící a regulační zařízení</t>
  </si>
  <si>
    <t>M 36</t>
  </si>
  <si>
    <t>Čidlo teploty tyčové , 1/1-2x,2/1, 3/3,3/1,4/1</t>
  </si>
  <si>
    <t xml:space="preserve">Jímka </t>
  </si>
  <si>
    <t>Prostorový snímač teploty ,2/2,4/4,</t>
  </si>
  <si>
    <t xml:space="preserve">Průchodka </t>
  </si>
  <si>
    <t>Snímač tlaku , 0-10V, 0-6B,1/2,</t>
  </si>
  <si>
    <t>Stonkový termostat, 30 až 90 st.C, 4/2</t>
  </si>
  <si>
    <t>Snímač zaplavení včetně elektrod, 4/3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</si>
  <si>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kv=6,3m3/hod, PN16,</t>
    </r>
    <r>
      <rPr>
        <sz val="10"/>
        <rFont val="Arial Narrow"/>
        <family val="2"/>
        <charset val="238"/>
      </rPr>
      <t xml:space="preserve"> pohon 24V, 0-10V, 2/3,3/2</t>
    </r>
  </si>
  <si>
    <t>Havarijní ventil s elektrohydraulickým uzávěrem, DN 32, PN25, pohon 230V,50 Hz, 4/5</t>
  </si>
  <si>
    <t>Zářivkové svítidlo, 2x36W, přisazené, IP54</t>
  </si>
  <si>
    <t xml:space="preserve">Jednopólový vypínač pro nástěnnou montáž, IP44 </t>
  </si>
  <si>
    <t>KABELY A KONSTRUKCE VČETNĚ NÁTĚRŮ</t>
  </si>
  <si>
    <t>Kabel JYSTY 2P x 0,8 pevně uložený</t>
  </si>
  <si>
    <t>Kabel CYKY 3J x 1, 5 pevně uložený</t>
  </si>
  <si>
    <t>Kabel CYKY 5J x 1, 5 pevně uložený</t>
  </si>
  <si>
    <t>Kabel LAM TWIN 4x2x0,5 pevně uložený</t>
  </si>
  <si>
    <t>Žlab MARS 62x50 včetně kolen, podpěr a vík</t>
  </si>
  <si>
    <t>Žlab MARS 125x50 včetně kolen, podpěr a vík</t>
  </si>
  <si>
    <t>Kotevní destička</t>
  </si>
  <si>
    <t>Materiál úhelník 35x35x3</t>
  </si>
  <si>
    <t>Krabice se svorkama  na povrch (Acidur)</t>
  </si>
  <si>
    <t>Ukončení kabelů smršťovací záklopkou</t>
  </si>
  <si>
    <t>Vodič CYA 6 mm2, žlutozelený</t>
  </si>
  <si>
    <t>ROZVÁDĚČ RA-001</t>
  </si>
  <si>
    <t xml:space="preserve">  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</si>
  <si>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</si>
  <si>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Podstanice řídícího systému pro  AI=12,DI=10, AO=5, DO=10</t>
  </si>
  <si>
    <t>Ovládací panel pro montáž na čelní desku rozváděče</t>
  </si>
  <si>
    <t>Převodník metelika-optika</t>
  </si>
  <si>
    <t>SOFTWARE objektu 001</t>
  </si>
  <si>
    <t>Vypracování SW podstanice</t>
  </si>
  <si>
    <t>Seřízení ma uvedení do provozu</t>
  </si>
  <si>
    <t>Revize včetně revizní zprávy</t>
  </si>
  <si>
    <t>Vypracování výrobní dokumentace M + R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</si>
  <si>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</si>
  <si>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</si>
  <si>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</si>
  <si>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</si>
  <si>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</si>
  <si>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</si>
  <si>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</si>
  <si>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</si>
  <si>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</si>
  <si>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360 01</t>
  </si>
  <si>
    <t>360 02</t>
  </si>
  <si>
    <t>360 03</t>
  </si>
  <si>
    <t>360 04</t>
  </si>
  <si>
    <t>360,05</t>
  </si>
  <si>
    <t>360 06</t>
  </si>
  <si>
    <t>360 07</t>
  </si>
  <si>
    <t>360 08</t>
  </si>
  <si>
    <t>360 09</t>
  </si>
  <si>
    <t>360 10</t>
  </si>
  <si>
    <t>360 11</t>
  </si>
  <si>
    <t>360 12</t>
  </si>
  <si>
    <t>360 13</t>
  </si>
  <si>
    <t>360 14</t>
  </si>
  <si>
    <t>360 15</t>
  </si>
  <si>
    <t>360 16</t>
  </si>
  <si>
    <t>360 17</t>
  </si>
  <si>
    <t>360 18</t>
  </si>
  <si>
    <t>360 19</t>
  </si>
  <si>
    <t>360 20</t>
  </si>
  <si>
    <t>360 21</t>
  </si>
  <si>
    <t>360 22</t>
  </si>
  <si>
    <t>360 23</t>
  </si>
  <si>
    <t>360 25</t>
  </si>
  <si>
    <t>360 26</t>
  </si>
  <si>
    <t>360 27</t>
  </si>
  <si>
    <t>360 28</t>
  </si>
  <si>
    <t>360 29</t>
  </si>
  <si>
    <t>360 30</t>
  </si>
  <si>
    <t>360 31</t>
  </si>
  <si>
    <t>360 32</t>
  </si>
  <si>
    <t>360 33</t>
  </si>
  <si>
    <t>360 34</t>
  </si>
  <si>
    <t>360 35</t>
  </si>
  <si>
    <t>360 36</t>
  </si>
  <si>
    <t>360 24</t>
  </si>
  <si>
    <t>360 37</t>
  </si>
  <si>
    <t>360 38</t>
  </si>
  <si>
    <t>360 39</t>
  </si>
  <si>
    <t>360 40</t>
  </si>
  <si>
    <t>360 41</t>
  </si>
  <si>
    <t>360 42</t>
  </si>
  <si>
    <t>360 43</t>
  </si>
  <si>
    <t>360 44</t>
  </si>
  <si>
    <t>360 45</t>
  </si>
  <si>
    <t>360 46</t>
  </si>
  <si>
    <t>MaR dle přílohy díl 700</t>
  </si>
  <si>
    <t>M 21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</si>
  <si>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</si>
  <si>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</si>
  <si>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</si>
  <si>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</si>
  <si>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</si>
  <si>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</si>
  <si>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</si>
  <si>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</si>
  <si>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</si>
  <si>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</si>
  <si>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</si>
  <si>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</si>
  <si>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 xml:space="preserve">Izolace tl 25mm DN 40 </t>
  </si>
  <si>
    <t>722 18-9001</t>
  </si>
  <si>
    <t>Potrubí z PPR Instaplast, studená, D 32/4,4 mm vč. izol tl 25mm</t>
  </si>
  <si>
    <t>722 17-2313.R00</t>
  </si>
  <si>
    <t>Potrubí z PPR Instaplast, studená, D 40/5,5 mm vč. izolace tl 9mm</t>
  </si>
  <si>
    <t>722 17-2314.R00</t>
  </si>
  <si>
    <t xml:space="preserve">Potrubí z trub.závit.pozink.svařovan. 11343,DN 32 </t>
  </si>
  <si>
    <t>722 13-0234.R00</t>
  </si>
  <si>
    <t xml:space="preserve">Cirkulační čerpadlo DN 25 </t>
  </si>
  <si>
    <t>724 32-9001</t>
  </si>
  <si>
    <t xml:space="preserve">Zpětná klapka DN 32 </t>
  </si>
  <si>
    <t>722 23-1064</t>
  </si>
  <si>
    <t xml:space="preserve">Zpětná klapka DN 25 </t>
  </si>
  <si>
    <t>722 23-1063</t>
  </si>
  <si>
    <t xml:space="preserve">kulový kohout vypouštěcí DN40 </t>
  </si>
  <si>
    <t>722 22-2325</t>
  </si>
  <si>
    <t xml:space="preserve">Kulový kohout  DN 25 </t>
  </si>
  <si>
    <t>722 22-2313</t>
  </si>
  <si>
    <t xml:space="preserve">Kulový kohout  DN 32 </t>
  </si>
  <si>
    <t>722 22-2314</t>
  </si>
  <si>
    <t xml:space="preserve">Ventil pojistný pružinový P10-237-616, G 3/4 </t>
  </si>
  <si>
    <t>722 23-1162.R00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</si>
  <si>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</si>
  <si>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</si>
  <si>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</si>
  <si>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</si>
  <si>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32 </t>
  </si>
  <si>
    <t>722 23-2363</t>
  </si>
  <si>
    <t xml:space="preserve">Filtr vodovodní DN 25 </t>
  </si>
  <si>
    <t>722 23-2362</t>
  </si>
  <si>
    <t xml:space="preserve">Ventil redukční, G 5/4 (DN 32) </t>
  </si>
  <si>
    <t>722 23-1284.R00</t>
  </si>
  <si>
    <t xml:space="preserve">Zazátkování vývodu </t>
  </si>
  <si>
    <t>722 13-0901.R00</t>
  </si>
  <si>
    <t>soubor</t>
  </si>
  <si>
    <t xml:space="preserve">Oprava-potrubí závitové,vsazení odbočky DN 40 </t>
  </si>
  <si>
    <t>722 13-1915.R00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</si>
  <si>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</si>
  <si>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</si>
  <si>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</si>
  <si>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</si>
  <si>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</si>
  <si>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</si>
  <si>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</si>
  <si>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</si>
  <si>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Potrubí HT připojovací DN 40 x 1,8 mm </t>
  </si>
  <si>
    <t>721 17-6102.R00</t>
  </si>
  <si>
    <t xml:space="preserve">Umyvadlový sifon HL 100 </t>
  </si>
  <si>
    <t>721 22-2294</t>
  </si>
  <si>
    <t xml:space="preserve">Demontáž zápachové uzávěrky DN 70 </t>
  </si>
  <si>
    <t>721 22-0801.R00</t>
  </si>
  <si>
    <t>Vnitřní kanalizace</t>
  </si>
  <si>
    <t>721</t>
  </si>
  <si>
    <t>DO 001 Ošetřovna</t>
  </si>
  <si>
    <t>720 Zdravotní instalace celkem</t>
  </si>
  <si>
    <t>720</t>
  </si>
  <si>
    <t>Zdravotní instalace</t>
  </si>
  <si>
    <t>70a</t>
  </si>
  <si>
    <t>720 01</t>
  </si>
  <si>
    <t>Nákaldy dle přílohy díl 200</t>
  </si>
  <si>
    <t>celkem za</t>
  </si>
  <si>
    <t>720 Zdravotní instalace</t>
  </si>
  <si>
    <t>Zateplovací systém ETICS tl.40 mm se silikátovou omítkou 2,5 kg/m2</t>
  </si>
  <si>
    <t>Zateplovací systém ETICS tl. 240 mm se silikátovou omítkou 2,5 kg/m2</t>
  </si>
  <si>
    <t>Zateplení objektu deskou z pěn.skla tl 24 vč omítky silikátové</t>
  </si>
  <si>
    <t xml:space="preserve">SB pás modif. asfalt </t>
  </si>
  <si>
    <t xml:space="preserve">Kompl.izol.dílec  EPS100 a asfalt. pás tl. 60 mm </t>
  </si>
  <si>
    <t xml:space="preserve">Kompl.izol.dílec  EPS100 a asfalt. pás tl. 150 mm </t>
  </si>
  <si>
    <t>Nadezdívka z desek porobet. tl. 12,5 cm desky P 2 - 500, 599 x 249 x 125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</si>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</sst>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_ ;[Red]\-#,##0\ "/>
    <numFmt numFmtId="166" formatCode="#,##0.00_ ;[Red]\-#,##0.00\ "/>
  </numFmts>
  <fonts count="35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10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b/>
      <i/>
      <sz val="11"/>
      <name val="Arial CE"/>
      <charset val="238"/>
    </font>
    <font>
      <sz val="8"/>
      <color indexed="9"/>
      <name val="Arial CE"/>
      <charset val="238"/>
    </font>
    <font>
      <b/>
      <i/>
      <sz val="10"/>
      <color indexed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2" fillId="0" borderId="0"/>
    <xf numFmtId="0" fontId="20" fillId="0" borderId="0"/>
  </cellStyleXfs>
  <cellXfs count="26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0" fontId="23" fillId="0" borderId="53" xfId="2" applyNumberFormat="1" applyFont="1" applyBorder="1" applyAlignment="1">
      <alignment horizontal="center" wrapText="1"/>
    </xf>
    <xf numFmtId="0" fontId="23" fillId="0" borderId="13" xfId="2" applyFont="1" applyBorder="1" applyAlignment="1">
      <alignment horizontal="left" indent="1"/>
    </xf>
    <xf numFmtId="4" fontId="24" fillId="0" borderId="53" xfId="1" applyNumberFormat="1" applyFont="1" applyFill="1" applyBorder="1"/>
    <xf numFmtId="4" fontId="24" fillId="0" borderId="53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left"/>
    </xf>
    <xf numFmtId="0" fontId="24" fillId="0" borderId="53" xfId="1" applyFont="1" applyFill="1" applyBorder="1" applyAlignment="1">
      <alignment horizontal="center"/>
    </xf>
    <xf numFmtId="0" fontId="23" fillId="0" borderId="53" xfId="2" applyFont="1" applyFill="1" applyBorder="1" applyAlignment="1">
      <alignment horizontal="left" indent="1"/>
    </xf>
    <xf numFmtId="0" fontId="23" fillId="0" borderId="53" xfId="2" applyFont="1" applyBorder="1" applyAlignment="1"/>
    <xf numFmtId="0" fontId="23" fillId="0" borderId="53" xfId="2" applyNumberFormat="1" applyFont="1" applyBorder="1" applyAlignment="1">
      <alignment horizontal="left" wrapText="1" indent="1"/>
    </xf>
    <xf numFmtId="0" fontId="8" fillId="0" borderId="53" xfId="1" applyFont="1" applyFill="1" applyBorder="1" applyAlignment="1">
      <alignment horizontal="center"/>
    </xf>
    <xf numFmtId="0" fontId="26" fillId="0" borderId="19" xfId="1" applyFont="1" applyBorder="1"/>
    <xf numFmtId="0" fontId="17" fillId="0" borderId="59" xfId="1" applyFont="1" applyBorder="1"/>
    <xf numFmtId="0" fontId="17" fillId="0" borderId="20" xfId="1" applyFont="1" applyBorder="1"/>
    <xf numFmtId="0" fontId="5" fillId="0" borderId="60" xfId="1" applyFont="1" applyFill="1" applyBorder="1"/>
    <xf numFmtId="0" fontId="9" fillId="0" borderId="60" xfId="1" applyFill="1" applyBorder="1" applyAlignment="1">
      <alignment horizontal="center"/>
    </xf>
    <xf numFmtId="0" fontId="9" fillId="0" borderId="60" xfId="1" applyNumberFormat="1" applyFill="1" applyBorder="1" applyAlignment="1">
      <alignment horizontal="right"/>
    </xf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0" fontId="25" fillId="0" borderId="53" xfId="1" applyFont="1" applyFill="1" applyBorder="1"/>
    <xf numFmtId="0" fontId="24" fillId="0" borderId="59" xfId="1" applyFont="1" applyFill="1" applyBorder="1" applyAlignment="1">
      <alignment horizontal="center"/>
    </xf>
    <xf numFmtId="0" fontId="21" fillId="0" borderId="59" xfId="1" applyFont="1" applyFill="1" applyBorder="1"/>
    <xf numFmtId="4" fontId="24" fillId="0" borderId="59" xfId="1" applyNumberFormat="1" applyFont="1" applyFill="1" applyBorder="1" applyAlignment="1">
      <alignment horizontal="right"/>
    </xf>
    <xf numFmtId="4" fontId="21" fillId="0" borderId="59" xfId="1" applyNumberFormat="1" applyFont="1" applyFill="1" applyBorder="1"/>
    <xf numFmtId="4" fontId="17" fillId="0" borderId="6" xfId="1" applyNumberFormat="1" applyFont="1" applyFill="1" applyBorder="1" applyAlignment="1">
      <alignment horizontal="right"/>
    </xf>
    <xf numFmtId="4" fontId="24" fillId="0" borderId="6" xfId="1" applyNumberFormat="1" applyFont="1" applyFill="1" applyBorder="1" applyAlignment="1">
      <alignment horizontal="right"/>
    </xf>
    <xf numFmtId="0" fontId="24" fillId="0" borderId="6" xfId="1" applyNumberFormat="1" applyFont="1" applyFill="1" applyBorder="1" applyAlignment="1">
      <alignment horizontal="right"/>
    </xf>
    <xf numFmtId="4" fontId="21" fillId="0" borderId="59" xfId="1" applyNumberFormat="1" applyFont="1" applyBorder="1"/>
    <xf numFmtId="2" fontId="17" fillId="0" borderId="6" xfId="1" applyNumberFormat="1" applyFont="1" applyFill="1" applyBorder="1" applyAlignment="1">
      <alignment horizontal="right"/>
    </xf>
    <xf numFmtId="2" fontId="17" fillId="0" borderId="0" xfId="1" applyNumberFormat="1" applyFont="1"/>
    <xf numFmtId="2" fontId="17" fillId="0" borderId="59" xfId="1" applyNumberFormat="1" applyFont="1" applyBorder="1"/>
    <xf numFmtId="0" fontId="24" fillId="0" borderId="53" xfId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0" fontId="24" fillId="0" borderId="53" xfId="1" applyFont="1" applyBorder="1" applyAlignment="1">
      <alignment horizontal="right"/>
    </xf>
    <xf numFmtId="0" fontId="9" fillId="0" borderId="20" xfId="1" applyBorder="1" applyAlignment="1">
      <alignment horizontal="right"/>
    </xf>
    <xf numFmtId="49" fontId="3" fillId="0" borderId="59" xfId="1" applyNumberFormat="1" applyFont="1" applyFill="1" applyBorder="1" applyAlignment="1">
      <alignment horizontal="right"/>
    </xf>
    <xf numFmtId="2" fontId="24" fillId="0" borderId="6" xfId="1" applyNumberFormat="1" applyFont="1" applyFill="1" applyBorder="1" applyAlignment="1">
      <alignment horizontal="right"/>
    </xf>
    <xf numFmtId="0" fontId="27" fillId="0" borderId="53" xfId="1" applyFont="1" applyBorder="1" applyAlignment="1">
      <alignment horizontal="right"/>
    </xf>
    <xf numFmtId="3" fontId="17" fillId="0" borderId="53" xfId="1" applyNumberFormat="1" applyFont="1" applyBorder="1" applyAlignment="1">
      <alignment horizontal="right"/>
    </xf>
    <xf numFmtId="0" fontId="0" fillId="0" borderId="10" xfId="0" applyFont="1" applyBorder="1"/>
    <xf numFmtId="49" fontId="0" fillId="0" borderId="0" xfId="0" applyNumberFormat="1" applyBorder="1"/>
    <xf numFmtId="0" fontId="21" fillId="0" borderId="0" xfId="1" applyFont="1"/>
    <xf numFmtId="0" fontId="21" fillId="0" borderId="59" xfId="1" applyFont="1" applyBorder="1"/>
    <xf numFmtId="0" fontId="21" fillId="0" borderId="59" xfId="1" applyFont="1" applyBorder="1" applyAlignment="1">
      <alignment horizontal="right"/>
    </xf>
    <xf numFmtId="0" fontId="17" fillId="0" borderId="53" xfId="1" applyFont="1" applyBorder="1"/>
    <xf numFmtId="0" fontId="28" fillId="0" borderId="0" xfId="0" applyFont="1" applyAlignment="1">
      <alignment horizontal="left" vertical="center" wrapText="1"/>
    </xf>
    <xf numFmtId="0" fontId="0" fillId="0" borderId="0" xfId="0"/>
    <xf numFmtId="165" fontId="28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28" fillId="0" borderId="53" xfId="0" applyFont="1" applyBorder="1" applyAlignment="1">
      <alignment horizontal="center" vertical="center"/>
    </xf>
    <xf numFmtId="0" fontId="0" fillId="0" borderId="53" xfId="0" applyBorder="1"/>
    <xf numFmtId="166" fontId="31" fillId="0" borderId="53" xfId="0" applyNumberFormat="1" applyFont="1" applyBorder="1" applyAlignment="1">
      <alignment vertical="center"/>
    </xf>
    <xf numFmtId="166" fontId="28" fillId="0" borderId="53" xfId="0" applyNumberFormat="1" applyFont="1" applyBorder="1" applyAlignment="1">
      <alignment vertical="center"/>
    </xf>
    <xf numFmtId="4" fontId="24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center"/>
    </xf>
    <xf numFmtId="0" fontId="17" fillId="0" borderId="53" xfId="1" applyFont="1" applyBorder="1" applyAlignment="1">
      <alignment horizontal="center"/>
    </xf>
    <xf numFmtId="3" fontId="17" fillId="0" borderId="53" xfId="1" applyNumberFormat="1" applyFont="1" applyBorder="1" applyAlignment="1">
      <alignment horizontal="center"/>
    </xf>
    <xf numFmtId="0" fontId="17" fillId="0" borderId="53" xfId="1" applyFont="1" applyBorder="1" applyAlignment="1">
      <alignment horizontal="center" vertical="center"/>
    </xf>
    <xf numFmtId="0" fontId="9" fillId="0" borderId="11" xfId="1" applyFill="1" applyBorder="1"/>
    <xf numFmtId="0" fontId="9" fillId="0" borderId="10" xfId="1" applyFill="1" applyBorder="1"/>
    <xf numFmtId="0" fontId="9" fillId="0" borderId="9" xfId="1" applyFill="1" applyBorder="1"/>
    <xf numFmtId="0" fontId="32" fillId="0" borderId="20" xfId="1" applyFont="1" applyBorder="1"/>
    <xf numFmtId="0" fontId="32" fillId="0" borderId="19" xfId="1" applyFont="1" applyBorder="1"/>
    <xf numFmtId="4" fontId="32" fillId="0" borderId="61" xfId="1" applyNumberFormat="1" applyFont="1" applyBorder="1"/>
    <xf numFmtId="0" fontId="32" fillId="0" borderId="0" xfId="1" applyFont="1"/>
    <xf numFmtId="0" fontId="24" fillId="0" borderId="0" xfId="1" applyFont="1"/>
    <xf numFmtId="0" fontId="33" fillId="0" borderId="0" xfId="1" applyFont="1"/>
    <xf numFmtId="3" fontId="24" fillId="0" borderId="0" xfId="1" applyNumberFormat="1" applyFont="1"/>
    <xf numFmtId="49" fontId="24" fillId="0" borderId="53" xfId="1" applyNumberFormat="1" applyFont="1" applyFill="1" applyBorder="1" applyAlignment="1">
      <alignment horizontal="left"/>
    </xf>
    <xf numFmtId="0" fontId="24" fillId="0" borderId="53" xfId="1" applyFont="1" applyFill="1" applyBorder="1"/>
    <xf numFmtId="49" fontId="21" fillId="0" borderId="59" xfId="1" applyNumberFormat="1" applyFont="1" applyFill="1" applyBorder="1" applyAlignment="1">
      <alignment horizontal="left"/>
    </xf>
    <xf numFmtId="0" fontId="21" fillId="0" borderId="59" xfId="1" applyFont="1" applyFill="1" applyBorder="1" applyAlignment="1">
      <alignment horizontal="center"/>
    </xf>
    <xf numFmtId="4" fontId="21" fillId="0" borderId="59" xfId="1" applyNumberFormat="1" applyFont="1" applyFill="1" applyBorder="1" applyAlignment="1">
      <alignment horizontal="right"/>
    </xf>
    <xf numFmtId="0" fontId="34" fillId="0" borderId="0" xfId="1" applyFont="1"/>
    <xf numFmtId="3" fontId="21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VS"/>
      <sheetName val="410 P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</sheetData>
      <sheetData sheetId="2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J25" sqref="J2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316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317</v>
      </c>
      <c r="D6" s="10"/>
      <c r="E6" s="10"/>
      <c r="F6" s="18"/>
      <c r="G6" s="12"/>
    </row>
    <row r="7" spans="1:57">
      <c r="A7" s="13" t="s">
        <v>8</v>
      </c>
      <c r="B7" s="15"/>
      <c r="C7" s="247"/>
      <c r="D7" s="248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47"/>
      <c r="D8" s="248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49" t="s">
        <v>315</v>
      </c>
      <c r="F11" s="250"/>
      <c r="G11" s="251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207" t="s">
        <v>381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208" t="s">
        <v>382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52"/>
      <c r="C37" s="252"/>
      <c r="D37" s="252"/>
      <c r="E37" s="252"/>
      <c r="F37" s="252"/>
      <c r="G37" s="252"/>
      <c r="H37" t="s">
        <v>4</v>
      </c>
    </row>
    <row r="38" spans="1:8" ht="12.75" customHeight="1">
      <c r="A38" s="67"/>
      <c r="B38" s="252"/>
      <c r="C38" s="252"/>
      <c r="D38" s="252"/>
      <c r="E38" s="252"/>
      <c r="F38" s="252"/>
      <c r="G38" s="252"/>
      <c r="H38" t="s">
        <v>4</v>
      </c>
    </row>
    <row r="39" spans="1:8">
      <c r="A39" s="67"/>
      <c r="B39" s="252"/>
      <c r="C39" s="252"/>
      <c r="D39" s="252"/>
      <c r="E39" s="252"/>
      <c r="F39" s="252"/>
      <c r="G39" s="252"/>
      <c r="H39" t="s">
        <v>4</v>
      </c>
    </row>
    <row r="40" spans="1:8">
      <c r="A40" s="67"/>
      <c r="B40" s="252"/>
      <c r="C40" s="252"/>
      <c r="D40" s="252"/>
      <c r="E40" s="252"/>
      <c r="F40" s="252"/>
      <c r="G40" s="252"/>
      <c r="H40" t="s">
        <v>4</v>
      </c>
    </row>
    <row r="41" spans="1:8">
      <c r="A41" s="67"/>
      <c r="B41" s="252"/>
      <c r="C41" s="252"/>
      <c r="D41" s="252"/>
      <c r="E41" s="252"/>
      <c r="F41" s="252"/>
      <c r="G41" s="252"/>
      <c r="H41" t="s">
        <v>4</v>
      </c>
    </row>
    <row r="42" spans="1:8">
      <c r="A42" s="67"/>
      <c r="B42" s="252"/>
      <c r="C42" s="252"/>
      <c r="D42" s="252"/>
      <c r="E42" s="252"/>
      <c r="F42" s="252"/>
      <c r="G42" s="252"/>
      <c r="H42" t="s">
        <v>4</v>
      </c>
    </row>
    <row r="43" spans="1:8">
      <c r="A43" s="67"/>
      <c r="B43" s="252"/>
      <c r="C43" s="252"/>
      <c r="D43" s="252"/>
      <c r="E43" s="252"/>
      <c r="F43" s="252"/>
      <c r="G43" s="252"/>
      <c r="H43" t="s">
        <v>4</v>
      </c>
    </row>
    <row r="44" spans="1:8">
      <c r="A44" s="67"/>
      <c r="B44" s="252"/>
      <c r="C44" s="252"/>
      <c r="D44" s="252"/>
      <c r="E44" s="252"/>
      <c r="F44" s="252"/>
      <c r="G44" s="252"/>
      <c r="H44" t="s">
        <v>4</v>
      </c>
    </row>
    <row r="45" spans="1:8" ht="3" customHeight="1">
      <c r="A45" s="67"/>
      <c r="B45" s="252"/>
      <c r="C45" s="252"/>
      <c r="D45" s="252"/>
      <c r="E45" s="252"/>
      <c r="F45" s="252"/>
      <c r="G45" s="252"/>
      <c r="H45" t="s">
        <v>4</v>
      </c>
    </row>
    <row r="46" spans="1:8">
      <c r="B46" s="246"/>
      <c r="C46" s="246"/>
      <c r="D46" s="246"/>
      <c r="E46" s="246"/>
      <c r="F46" s="246"/>
      <c r="G46" s="246"/>
    </row>
    <row r="47" spans="1:8">
      <c r="B47" s="246"/>
      <c r="C47" s="246"/>
      <c r="D47" s="246"/>
      <c r="E47" s="246"/>
      <c r="F47" s="246"/>
      <c r="G47" s="246"/>
    </row>
    <row r="48" spans="1:8">
      <c r="B48" s="246"/>
      <c r="C48" s="246"/>
      <c r="D48" s="246"/>
      <c r="E48" s="246"/>
      <c r="F48" s="246"/>
      <c r="G48" s="246"/>
    </row>
    <row r="49" spans="2:7">
      <c r="B49" s="246"/>
      <c r="C49" s="246"/>
      <c r="D49" s="246"/>
      <c r="E49" s="246"/>
      <c r="F49" s="246"/>
      <c r="G49" s="246"/>
    </row>
    <row r="50" spans="2:7">
      <c r="B50" s="246"/>
      <c r="C50" s="246"/>
      <c r="D50" s="246"/>
      <c r="E50" s="246"/>
      <c r="F50" s="246"/>
      <c r="G50" s="246"/>
    </row>
    <row r="51" spans="2:7">
      <c r="B51" s="246"/>
      <c r="C51" s="246"/>
      <c r="D51" s="246"/>
      <c r="E51" s="246"/>
      <c r="F51" s="246"/>
      <c r="G51" s="246"/>
    </row>
    <row r="52" spans="2:7">
      <c r="B52" s="246"/>
      <c r="C52" s="246"/>
      <c r="D52" s="246"/>
      <c r="E52" s="246"/>
      <c r="F52" s="246"/>
      <c r="G52" s="246"/>
    </row>
    <row r="53" spans="2:7">
      <c r="B53" s="246"/>
      <c r="C53" s="246"/>
      <c r="D53" s="246"/>
      <c r="E53" s="246"/>
      <c r="F53" s="246"/>
      <c r="G53" s="246"/>
    </row>
    <row r="54" spans="2:7">
      <c r="B54" s="246"/>
      <c r="C54" s="246"/>
      <c r="D54" s="246"/>
      <c r="E54" s="246"/>
      <c r="F54" s="246"/>
      <c r="G54" s="246"/>
    </row>
    <row r="55" spans="2:7">
      <c r="B55" s="246"/>
      <c r="C55" s="246"/>
      <c r="D55" s="246"/>
      <c r="E55" s="246"/>
      <c r="F55" s="246"/>
      <c r="G55" s="24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6"/>
  <sheetViews>
    <sheetView topLeftCell="A13" workbookViewId="0">
      <selection activeCell="F21" sqref="F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53" t="s">
        <v>5</v>
      </c>
      <c r="B1" s="254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55" t="s">
        <v>1</v>
      </c>
      <c r="B2" s="256"/>
      <c r="C2" s="74" t="str">
        <f>CONCATENATE(cisloobjektu," ",nazevobjektu)</f>
        <v xml:space="preserve"> SO 001 Ošetřovna</v>
      </c>
      <c r="D2" s="75"/>
      <c r="E2" s="76"/>
      <c r="F2" s="75"/>
      <c r="G2" s="257"/>
      <c r="H2" s="257"/>
      <c r="I2" s="258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stavební'!BA11</f>
        <v>0</v>
      </c>
      <c r="F7" s="164">
        <f>'100 stavební'!BB11</f>
        <v>0</v>
      </c>
      <c r="G7" s="164">
        <f>'100 stavební'!BC11</f>
        <v>0</v>
      </c>
      <c r="H7" s="164">
        <f>'100 stavební'!BD11</f>
        <v>0</v>
      </c>
      <c r="I7" s="165">
        <f>'100 stavební'!BE11</f>
        <v>0</v>
      </c>
    </row>
    <row r="8" spans="1:9" s="11" customFormat="1">
      <c r="A8" s="162" t="str">
        <f>'100 stavební'!B12</f>
        <v>3</v>
      </c>
      <c r="B8" s="85" t="str">
        <f>'100 stavební'!C12</f>
        <v>Svislé a kompletní konstrukce</v>
      </c>
      <c r="C8" s="86"/>
      <c r="D8" s="87"/>
      <c r="E8" s="163">
        <f>'100 stavební'!BA14</f>
        <v>0</v>
      </c>
      <c r="F8" s="164">
        <f>'100 stavební'!BB14</f>
        <v>0</v>
      </c>
      <c r="G8" s="164">
        <f>'100 stavební'!BC14</f>
        <v>0</v>
      </c>
      <c r="H8" s="164">
        <f>'100 stavební'!BD14</f>
        <v>0</v>
      </c>
      <c r="I8" s="165">
        <f>'100 stavební'!BE14</f>
        <v>0</v>
      </c>
    </row>
    <row r="9" spans="1:9" s="11" customFormat="1">
      <c r="A9" s="162" t="str">
        <f>'100 stavební'!B15</f>
        <v>61</v>
      </c>
      <c r="B9" s="85" t="str">
        <f>'100 stavební'!C15</f>
        <v>Upravy povrchů vnitřní</v>
      </c>
      <c r="C9" s="86"/>
      <c r="D9" s="87"/>
      <c r="E9" s="163">
        <f>'100 stavební'!BA18</f>
        <v>0</v>
      </c>
      <c r="F9" s="164">
        <f>'100 stavební'!BB18</f>
        <v>0</v>
      </c>
      <c r="G9" s="164">
        <f>'100 stavební'!BC18</f>
        <v>0</v>
      </c>
      <c r="H9" s="164">
        <f>'100 stavební'!BD18</f>
        <v>0</v>
      </c>
      <c r="I9" s="165">
        <f>'100 stavební'!BE18</f>
        <v>0</v>
      </c>
    </row>
    <row r="10" spans="1:9" s="11" customFormat="1">
      <c r="A10" s="162" t="str">
        <f>'100 stavební'!B19</f>
        <v>62</v>
      </c>
      <c r="B10" s="85" t="str">
        <f>'100 stavební'!C19</f>
        <v>Upravy povrchů vnější</v>
      </c>
      <c r="C10" s="86"/>
      <c r="D10" s="87"/>
      <c r="E10" s="163">
        <f>'100 stavební'!BA26</f>
        <v>0</v>
      </c>
      <c r="F10" s="164">
        <f>'100 stavební'!BB26</f>
        <v>0</v>
      </c>
      <c r="G10" s="164">
        <f>'100 stavební'!BC26</f>
        <v>0</v>
      </c>
      <c r="H10" s="164">
        <f>'100 stavební'!BD26</f>
        <v>0</v>
      </c>
      <c r="I10" s="165">
        <f>'100 stavební'!BE26</f>
        <v>0</v>
      </c>
    </row>
    <row r="11" spans="1:9" s="11" customFormat="1">
      <c r="A11" s="162" t="str">
        <f>'100 stavební'!B27</f>
        <v>63</v>
      </c>
      <c r="B11" s="85" t="str">
        <f>'100 stavební'!C27</f>
        <v>Podlahy a podlahové konstrukce</v>
      </c>
      <c r="C11" s="86"/>
      <c r="D11" s="87"/>
      <c r="E11" s="163">
        <f>'100 stavební'!BA31</f>
        <v>0</v>
      </c>
      <c r="F11" s="164">
        <f>'100 stavební'!BB31</f>
        <v>0</v>
      </c>
      <c r="G11" s="164">
        <f>'100 stavební'!BC31</f>
        <v>0</v>
      </c>
      <c r="H11" s="164">
        <f>'100 stavební'!BD31</f>
        <v>0</v>
      </c>
      <c r="I11" s="165">
        <f>'100 stavební'!BE31</f>
        <v>0</v>
      </c>
    </row>
    <row r="12" spans="1:9" s="11" customFormat="1">
      <c r="A12" s="162" t="str">
        <f>'100 stavební'!B32</f>
        <v>64</v>
      </c>
      <c r="B12" s="85" t="str">
        <f>'100 stavební'!C32</f>
        <v>Výplně otvorů</v>
      </c>
      <c r="C12" s="86"/>
      <c r="D12" s="87"/>
      <c r="E12" s="163">
        <f>'100 stavební'!BA37</f>
        <v>0</v>
      </c>
      <c r="F12" s="164">
        <f>'100 stavební'!BB37</f>
        <v>0</v>
      </c>
      <c r="G12" s="164">
        <f>'100 stavební'!BC37</f>
        <v>0</v>
      </c>
      <c r="H12" s="164">
        <f>'100 stavební'!BD37</f>
        <v>0</v>
      </c>
      <c r="I12" s="165">
        <f>'100 stavební'!BE37</f>
        <v>0</v>
      </c>
    </row>
    <row r="13" spans="1:9" s="11" customFormat="1">
      <c r="A13" s="162" t="str">
        <f>'100 stavební'!B38</f>
        <v>94</v>
      </c>
      <c r="B13" s="85" t="str">
        <f>'100 stavební'!C38</f>
        <v>Lešení a stavební výtahy</v>
      </c>
      <c r="C13" s="86"/>
      <c r="D13" s="87"/>
      <c r="E13" s="163">
        <f>'100 stavební'!BA45</f>
        <v>0</v>
      </c>
      <c r="F13" s="164">
        <f>'100 stavební'!BB45</f>
        <v>0</v>
      </c>
      <c r="G13" s="164">
        <f>'100 stavební'!BC45</f>
        <v>0</v>
      </c>
      <c r="H13" s="164">
        <f>'100 stavební'!BD45</f>
        <v>0</v>
      </c>
      <c r="I13" s="165">
        <f>'100 stavební'!BE45</f>
        <v>0</v>
      </c>
    </row>
    <row r="14" spans="1:9" s="11" customFormat="1">
      <c r="A14" s="162" t="str">
        <f>'100 stavební'!B46</f>
        <v>95</v>
      </c>
      <c r="B14" s="85" t="str">
        <f>'100 stavební'!C46</f>
        <v>Dokončovací kce na pozem.stav.</v>
      </c>
      <c r="C14" s="86"/>
      <c r="D14" s="87"/>
      <c r="E14" s="163">
        <f>'100 stavební'!BA50</f>
        <v>0</v>
      </c>
      <c r="F14" s="164">
        <f>'100 stavební'!BB50</f>
        <v>0</v>
      </c>
      <c r="G14" s="164">
        <f>'100 stavební'!BC50</f>
        <v>0</v>
      </c>
      <c r="H14" s="164">
        <f>'100 stavební'!BD50</f>
        <v>0</v>
      </c>
      <c r="I14" s="165">
        <f>'100 stavební'!BE50</f>
        <v>0</v>
      </c>
    </row>
    <row r="15" spans="1:9" s="11" customFormat="1">
      <c r="A15" s="162" t="str">
        <f>'100 stavební'!B51</f>
        <v>96</v>
      </c>
      <c r="B15" s="85" t="str">
        <f>'100 stavební'!C51</f>
        <v>Bourání konstrukcí</v>
      </c>
      <c r="C15" s="86"/>
      <c r="D15" s="87"/>
      <c r="E15" s="163">
        <f>'100 stavební'!BA77</f>
        <v>0</v>
      </c>
      <c r="F15" s="164">
        <f>'100 stavební'!BB77</f>
        <v>0</v>
      </c>
      <c r="G15" s="164">
        <f>'100 stavební'!BC77</f>
        <v>0</v>
      </c>
      <c r="H15" s="164">
        <f>'100 stavební'!BD77</f>
        <v>0</v>
      </c>
      <c r="I15" s="165">
        <f>'100 stavební'!BE77</f>
        <v>0</v>
      </c>
    </row>
    <row r="16" spans="1:9" s="11" customFormat="1">
      <c r="A16" s="162" t="str">
        <f>'100 stavební'!B78</f>
        <v>99</v>
      </c>
      <c r="B16" s="85" t="str">
        <f>'100 stavební'!C78</f>
        <v>Staveništní přesun hmot</v>
      </c>
      <c r="C16" s="86"/>
      <c r="D16" s="87"/>
      <c r="E16" s="163">
        <f>'100 stavební'!BA80</f>
        <v>0</v>
      </c>
      <c r="F16" s="164">
        <f>'100 stavební'!BB80</f>
        <v>0</v>
      </c>
      <c r="G16" s="164">
        <f>'100 stavební'!BC80</f>
        <v>0</v>
      </c>
      <c r="H16" s="164">
        <f>'100 stavební'!BD80</f>
        <v>0</v>
      </c>
      <c r="I16" s="165">
        <f>'100 stavební'!BE80</f>
        <v>0</v>
      </c>
    </row>
    <row r="17" spans="1:57" s="11" customFormat="1">
      <c r="A17" s="162" t="str">
        <f>'100 stavební'!B81</f>
        <v>711</v>
      </c>
      <c r="B17" s="85" t="str">
        <f>'100 stavební'!C81</f>
        <v>Izolace proti vodě</v>
      </c>
      <c r="C17" s="86"/>
      <c r="D17" s="87"/>
      <c r="E17" s="163">
        <f>'100 stavební'!BA84</f>
        <v>0</v>
      </c>
      <c r="F17" s="164">
        <f>'100 stavební'!BB84</f>
        <v>0</v>
      </c>
      <c r="G17" s="164">
        <f>'100 stavební'!BC84</f>
        <v>0</v>
      </c>
      <c r="H17" s="164">
        <f>'100 stavební'!BD84</f>
        <v>0</v>
      </c>
      <c r="I17" s="165">
        <f>'100 stavební'!BE84</f>
        <v>0</v>
      </c>
    </row>
    <row r="18" spans="1:57" s="11" customFormat="1">
      <c r="A18" s="162" t="str">
        <f>'100 stavební'!B85</f>
        <v>712</v>
      </c>
      <c r="B18" s="85" t="str">
        <f>'100 stavební'!C85</f>
        <v>Živičné krytiny</v>
      </c>
      <c r="C18" s="86"/>
      <c r="D18" s="87"/>
      <c r="E18" s="163">
        <f>'100 stavební'!BA92</f>
        <v>0</v>
      </c>
      <c r="F18" s="164">
        <f>'100 stavební'!BB92</f>
        <v>0</v>
      </c>
      <c r="G18" s="164">
        <f>'100 stavební'!BC92</f>
        <v>0</v>
      </c>
      <c r="H18" s="164">
        <f>'100 stavební'!BD92</f>
        <v>0</v>
      </c>
      <c r="I18" s="165">
        <f>'100 stavební'!BE92</f>
        <v>0</v>
      </c>
    </row>
    <row r="19" spans="1:57" s="11" customFormat="1">
      <c r="A19" s="162" t="str">
        <f>'100 stavební'!B93</f>
        <v>713</v>
      </c>
      <c r="B19" s="85" t="str">
        <f>'100 stavební'!C93</f>
        <v>Izolace tepelné</v>
      </c>
      <c r="C19" s="86"/>
      <c r="D19" s="87"/>
      <c r="E19" s="163">
        <f>'100 stavební'!BA102</f>
        <v>0</v>
      </c>
      <c r="F19" s="164">
        <f>'100 stavební'!BB102</f>
        <v>0</v>
      </c>
      <c r="G19" s="164">
        <f>'100 stavební'!BC102</f>
        <v>0</v>
      </c>
      <c r="H19" s="164">
        <f>'100 stavební'!BD102</f>
        <v>0</v>
      </c>
      <c r="I19" s="165">
        <f>'100 stavební'!BE102</f>
        <v>0</v>
      </c>
    </row>
    <row r="20" spans="1:57" s="11" customFormat="1">
      <c r="A20" s="162" t="s">
        <v>545</v>
      </c>
      <c r="B20" s="85" t="s">
        <v>546</v>
      </c>
      <c r="C20" s="86"/>
      <c r="D20" s="87"/>
      <c r="E20" s="163">
        <v>0</v>
      </c>
      <c r="F20" s="164">
        <f>'100 stavební'!G105</f>
        <v>0</v>
      </c>
      <c r="G20" s="164">
        <v>0</v>
      </c>
      <c r="H20" s="164">
        <v>0</v>
      </c>
      <c r="I20" s="165">
        <v>0</v>
      </c>
    </row>
    <row r="21" spans="1:57" s="11" customFormat="1">
      <c r="A21" s="162" t="s">
        <v>334</v>
      </c>
      <c r="B21" s="85" t="s">
        <v>335</v>
      </c>
      <c r="C21" s="86"/>
      <c r="D21" s="87"/>
      <c r="E21" s="163">
        <v>0</v>
      </c>
      <c r="F21" s="164">
        <f>'100 stavební'!G108</f>
        <v>0</v>
      </c>
      <c r="G21" s="164">
        <v>0</v>
      </c>
      <c r="H21" s="164">
        <v>0</v>
      </c>
      <c r="I21" s="165">
        <v>0</v>
      </c>
    </row>
    <row r="22" spans="1:57" s="11" customFormat="1">
      <c r="A22" s="162" t="str">
        <f>'100 stavební'!B109</f>
        <v>762</v>
      </c>
      <c r="B22" s="85" t="str">
        <f>'100 stavební'!C109</f>
        <v>Konstrukce tesařské</v>
      </c>
      <c r="C22" s="86"/>
      <c r="D22" s="87"/>
      <c r="E22" s="163">
        <f>'100 stavební'!BA113</f>
        <v>0</v>
      </c>
      <c r="F22" s="164">
        <f>'100 stavební'!BB113</f>
        <v>0</v>
      </c>
      <c r="G22" s="164">
        <f>'100 stavební'!BC113</f>
        <v>0</v>
      </c>
      <c r="H22" s="164">
        <f>'100 stavební'!BD113</f>
        <v>0</v>
      </c>
      <c r="I22" s="165">
        <f>'100 stavební'!BE113</f>
        <v>0</v>
      </c>
    </row>
    <row r="23" spans="1:57" s="11" customFormat="1">
      <c r="A23" s="162" t="str">
        <f>'100 stavební'!B114</f>
        <v>764</v>
      </c>
      <c r="B23" s="85" t="str">
        <f>'100 stavební'!C114</f>
        <v>Konstrukce klempířské</v>
      </c>
      <c r="C23" s="86"/>
      <c r="D23" s="87"/>
      <c r="E23" s="163">
        <f>'100 stavební'!BA126</f>
        <v>0</v>
      </c>
      <c r="F23" s="164">
        <f>'100 stavební'!BB126</f>
        <v>0</v>
      </c>
      <c r="G23" s="164">
        <f>'100 stavební'!BC126</f>
        <v>0</v>
      </c>
      <c r="H23" s="164">
        <f>'100 stavební'!BD126</f>
        <v>0</v>
      </c>
      <c r="I23" s="165">
        <f>'100 stavební'!BE126</f>
        <v>0</v>
      </c>
    </row>
    <row r="24" spans="1:57" s="11" customFormat="1">
      <c r="A24" s="162" t="str">
        <f>'100 stavební'!B127</f>
        <v>766</v>
      </c>
      <c r="B24" s="85" t="str">
        <f>'100 stavební'!C127</f>
        <v>Konstrukce truhlářské</v>
      </c>
      <c r="C24" s="86"/>
      <c r="D24" s="87"/>
      <c r="E24" s="163">
        <f>'100 stavební'!BA134</f>
        <v>0</v>
      </c>
      <c r="F24" s="164">
        <f>'100 stavební'!BB134</f>
        <v>0</v>
      </c>
      <c r="G24" s="164">
        <f>'100 stavební'!BC134</f>
        <v>0</v>
      </c>
      <c r="H24" s="164">
        <f>'100 stavební'!BD134</f>
        <v>0</v>
      </c>
      <c r="I24" s="165">
        <f>'100 stavební'!BE134</f>
        <v>0</v>
      </c>
    </row>
    <row r="25" spans="1:57" s="11" customFormat="1">
      <c r="A25" s="162" t="str">
        <f>'100 stavební'!B135</f>
        <v>767</v>
      </c>
      <c r="B25" s="85" t="str">
        <f>'100 stavební'!C135</f>
        <v>Konstrukce zámečnické</v>
      </c>
      <c r="C25" s="86"/>
      <c r="D25" s="87"/>
      <c r="E25" s="163">
        <f>'100 stavební'!BA142</f>
        <v>0</v>
      </c>
      <c r="F25" s="164">
        <f>'100 stavební'!BB142</f>
        <v>0</v>
      </c>
      <c r="G25" s="164">
        <f>'100 stavební'!BC142</f>
        <v>0</v>
      </c>
      <c r="H25" s="164">
        <f>'100 stavební'!BD142</f>
        <v>0</v>
      </c>
      <c r="I25" s="165">
        <f>'100 stavební'!BE142</f>
        <v>0</v>
      </c>
    </row>
    <row r="26" spans="1:57" s="11" customFormat="1">
      <c r="A26" s="162" t="str">
        <f>'100 stavební'!B143</f>
        <v>776</v>
      </c>
      <c r="B26" s="85" t="str">
        <f>'100 stavební'!C143</f>
        <v>Podlahy povlakové</v>
      </c>
      <c r="C26" s="86"/>
      <c r="D26" s="87"/>
      <c r="E26" s="163">
        <f>'100 stavební'!BA148</f>
        <v>0</v>
      </c>
      <c r="F26" s="164">
        <f>'100 stavební'!BB148</f>
        <v>0</v>
      </c>
      <c r="G26" s="164">
        <f>'100 stavební'!BC148</f>
        <v>0</v>
      </c>
      <c r="H26" s="164">
        <f>'100 stavební'!BD148</f>
        <v>0</v>
      </c>
      <c r="I26" s="165">
        <f>'100 stavební'!BE148</f>
        <v>0</v>
      </c>
    </row>
    <row r="27" spans="1:57" s="11" customFormat="1">
      <c r="A27" s="162" t="str">
        <f>'100 stavební'!B149</f>
        <v>784</v>
      </c>
      <c r="B27" s="85" t="str">
        <f>'100 stavební'!C149</f>
        <v>Malby</v>
      </c>
      <c r="C27" s="86"/>
      <c r="D27" s="87"/>
      <c r="E27" s="163">
        <f>'100 stavební'!BA152</f>
        <v>0</v>
      </c>
      <c r="F27" s="164">
        <f>'100 stavební'!BB152</f>
        <v>0</v>
      </c>
      <c r="G27" s="164">
        <f>'100 stavební'!BC152</f>
        <v>0</v>
      </c>
      <c r="H27" s="164">
        <f>'100 stavební'!BD152</f>
        <v>0</v>
      </c>
      <c r="I27" s="165">
        <f>'100 stavební'!BE152</f>
        <v>0</v>
      </c>
    </row>
    <row r="28" spans="1:57" s="11" customFormat="1">
      <c r="A28" s="162" t="s">
        <v>477</v>
      </c>
      <c r="B28" s="85" t="s">
        <v>311</v>
      </c>
      <c r="C28" s="86"/>
      <c r="D28" s="87"/>
      <c r="E28" s="163">
        <v>0</v>
      </c>
      <c r="F28" s="164">
        <v>0</v>
      </c>
      <c r="G28" s="164">
        <v>0</v>
      </c>
      <c r="H28" s="164">
        <f>'100 stavební'!G155</f>
        <v>0</v>
      </c>
      <c r="I28" s="165">
        <v>0</v>
      </c>
    </row>
    <row r="29" spans="1:57" s="11" customFormat="1" ht="13.5" thickBot="1">
      <c r="A29" s="162" t="s">
        <v>386</v>
      </c>
      <c r="B29" s="85" t="s">
        <v>385</v>
      </c>
      <c r="C29" s="86"/>
      <c r="D29" s="87"/>
      <c r="E29" s="163">
        <f>'100 stavební'!BA155</f>
        <v>0</v>
      </c>
      <c r="F29" s="164">
        <f>'100 stavební'!BB155</f>
        <v>0</v>
      </c>
      <c r="G29" s="164">
        <f>'100 stavební'!BC155</f>
        <v>0</v>
      </c>
      <c r="H29" s="164">
        <f>'700 MaR'!G61</f>
        <v>0</v>
      </c>
      <c r="I29" s="165">
        <f>'100 stavební'!BE155</f>
        <v>0</v>
      </c>
    </row>
    <row r="30" spans="1:57" s="93" customFormat="1" ht="13.5" thickBot="1">
      <c r="A30" s="88"/>
      <c r="B30" s="80" t="s">
        <v>50</v>
      </c>
      <c r="C30" s="80"/>
      <c r="D30" s="89"/>
      <c r="E30" s="90">
        <f>SUM(E7:E29)</f>
        <v>0</v>
      </c>
      <c r="F30" s="91">
        <f>SUM(F7:F29)</f>
        <v>0</v>
      </c>
      <c r="G30" s="91">
        <f>SUM(G7:G29)</f>
        <v>0</v>
      </c>
      <c r="H30" s="91">
        <f>SUM(H7:H29)</f>
        <v>0</v>
      </c>
      <c r="I30" s="92">
        <f>SUM(I7:I29)</f>
        <v>0</v>
      </c>
    </row>
    <row r="31" spans="1:57">
      <c r="A31" s="86"/>
      <c r="B31" s="86"/>
      <c r="C31" s="86"/>
      <c r="D31" s="86"/>
      <c r="E31" s="86"/>
      <c r="F31" s="86"/>
      <c r="G31" s="86"/>
      <c r="H31" s="86"/>
      <c r="I31" s="86"/>
    </row>
    <row r="32" spans="1:57" ht="19.5" customHeight="1">
      <c r="A32" s="94" t="s">
        <v>51</v>
      </c>
      <c r="B32" s="94"/>
      <c r="C32" s="94"/>
      <c r="D32" s="94"/>
      <c r="E32" s="94"/>
      <c r="F32" s="94"/>
      <c r="G32" s="95"/>
      <c r="H32" s="94"/>
      <c r="I32" s="94"/>
      <c r="BA32" s="30"/>
      <c r="BB32" s="30"/>
      <c r="BC32" s="30"/>
      <c r="BD32" s="30"/>
      <c r="BE32" s="30"/>
    </row>
    <row r="33" spans="1:9" ht="13.5" thickBot="1">
      <c r="A33" s="96"/>
      <c r="B33" s="96"/>
      <c r="C33" s="96"/>
      <c r="D33" s="96"/>
      <c r="E33" s="96"/>
      <c r="F33" s="96"/>
      <c r="G33" s="96"/>
      <c r="H33" s="96"/>
      <c r="I33" s="96"/>
    </row>
    <row r="34" spans="1:9">
      <c r="A34" s="97" t="s">
        <v>52</v>
      </c>
      <c r="B34" s="98"/>
      <c r="C34" s="98"/>
      <c r="D34" s="99"/>
      <c r="E34" s="100" t="s">
        <v>53</v>
      </c>
      <c r="F34" s="101" t="s">
        <v>54</v>
      </c>
      <c r="G34" s="102" t="s">
        <v>55</v>
      </c>
      <c r="H34" s="103"/>
      <c r="I34" s="104" t="s">
        <v>53</v>
      </c>
    </row>
    <row r="35" spans="1:9" ht="13.5" thickBot="1">
      <c r="A35" s="105"/>
      <c r="B35" s="106" t="s">
        <v>56</v>
      </c>
      <c r="C35" s="107"/>
      <c r="D35" s="108"/>
      <c r="E35" s="109"/>
      <c r="F35" s="110"/>
      <c r="G35" s="110"/>
      <c r="H35" s="259"/>
      <c r="I35" s="260"/>
    </row>
    <row r="36" spans="1:9">
      <c r="A36" s="96"/>
      <c r="B36" s="96"/>
      <c r="C36" s="96"/>
      <c r="D36" s="96"/>
      <c r="E36" s="96"/>
      <c r="F36" s="96"/>
      <c r="G36" s="96"/>
      <c r="H36" s="96"/>
      <c r="I36" s="96"/>
    </row>
    <row r="37" spans="1:9">
      <c r="B37" s="93"/>
      <c r="F37" s="111"/>
      <c r="G37" s="112"/>
      <c r="H37" s="112"/>
      <c r="I37" s="113"/>
    </row>
    <row r="38" spans="1:9">
      <c r="F38" s="111"/>
      <c r="G38" s="112"/>
      <c r="H38" s="112"/>
      <c r="I38" s="113"/>
    </row>
    <row r="39" spans="1:9">
      <c r="F39" s="111"/>
      <c r="G39" s="112"/>
      <c r="H39" s="112"/>
      <c r="I39" s="113"/>
    </row>
    <row r="40" spans="1:9">
      <c r="F40" s="111"/>
      <c r="G40" s="112"/>
      <c r="H40" s="112"/>
      <c r="I40" s="113"/>
    </row>
    <row r="41" spans="1:9">
      <c r="F41" s="111"/>
      <c r="G41" s="112"/>
      <c r="H41" s="112"/>
      <c r="I41" s="113"/>
    </row>
    <row r="42" spans="1:9">
      <c r="F42" s="111"/>
      <c r="G42" s="112"/>
      <c r="H42" s="112"/>
      <c r="I42" s="113"/>
    </row>
    <row r="43" spans="1:9">
      <c r="F43" s="111"/>
      <c r="G43" s="112"/>
      <c r="H43" s="112"/>
      <c r="I43" s="113"/>
    </row>
    <row r="44" spans="1:9">
      <c r="F44" s="111"/>
      <c r="G44" s="112"/>
      <c r="H44" s="112"/>
      <c r="I44" s="113"/>
    </row>
    <row r="45" spans="1:9">
      <c r="F45" s="111"/>
      <c r="G45" s="112"/>
      <c r="H45" s="112"/>
      <c r="I45" s="113"/>
    </row>
    <row r="46" spans="1:9">
      <c r="F46" s="111"/>
      <c r="G46" s="112"/>
      <c r="H46" s="112"/>
      <c r="I46" s="113"/>
    </row>
    <row r="47" spans="1:9">
      <c r="F47" s="111"/>
      <c r="G47" s="112"/>
      <c r="H47" s="112"/>
      <c r="I47" s="113"/>
    </row>
    <row r="48" spans="1:9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</sheetData>
  <mergeCells count="4">
    <mergeCell ref="A1:B1"/>
    <mergeCell ref="A2:B2"/>
    <mergeCell ref="G2:I2"/>
    <mergeCell ref="H35:I3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8"/>
  <sheetViews>
    <sheetView showGridLines="0" showZeros="0" tabSelected="1" view="pageBreakPreview" zoomScaleNormal="100" zoomScaleSheetLayoutView="100" workbookViewId="0">
      <selection activeCell="C21" sqref="C2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61" t="s">
        <v>57</v>
      </c>
      <c r="B1" s="261"/>
      <c r="C1" s="261"/>
      <c r="D1" s="261"/>
      <c r="E1" s="261"/>
      <c r="F1" s="261"/>
      <c r="G1" s="26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2" t="s">
        <v>5</v>
      </c>
      <c r="B3" s="26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64" t="s">
        <v>1</v>
      </c>
      <c r="B4" s="265"/>
      <c r="C4" s="124" t="str">
        <f>CONCATENATE(cisloobjektu," ",nazevobjektu)</f>
        <v xml:space="preserve"> SO 001 Ošetřovna</v>
      </c>
      <c r="D4" s="125"/>
      <c r="E4" s="266"/>
      <c r="F4" s="266"/>
      <c r="G4" s="26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50.561999999999998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50.561999999999998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ht="22.5">
      <c r="A10" s="142">
        <v>3</v>
      </c>
      <c r="B10" s="143" t="s">
        <v>75</v>
      </c>
      <c r="C10" s="144" t="s">
        <v>76</v>
      </c>
      <c r="D10" s="145" t="s">
        <v>77</v>
      </c>
      <c r="E10" s="146">
        <v>10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8"/>
      <c r="B11" s="149" t="s">
        <v>69</v>
      </c>
      <c r="C11" s="150" t="str">
        <f>CONCATENATE(B7," ",C7)</f>
        <v>1 Zemní práce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>
      <c r="A12" s="134" t="s">
        <v>65</v>
      </c>
      <c r="B12" s="135" t="s">
        <v>78</v>
      </c>
      <c r="C12" s="136" t="s">
        <v>79</v>
      </c>
      <c r="D12" s="137"/>
      <c r="E12" s="138"/>
      <c r="F12" s="138"/>
      <c r="G12" s="139"/>
      <c r="H12" s="140"/>
      <c r="I12" s="140"/>
      <c r="O12" s="141">
        <v>1</v>
      </c>
    </row>
    <row r="13" spans="1:104" ht="22.5">
      <c r="A13" s="142">
        <v>4</v>
      </c>
      <c r="B13" s="143" t="s">
        <v>80</v>
      </c>
      <c r="C13" s="144" t="s">
        <v>558</v>
      </c>
      <c r="D13" s="145" t="s">
        <v>81</v>
      </c>
      <c r="E13" s="146">
        <v>46.548000000000002</v>
      </c>
      <c r="F13" s="146"/>
      <c r="G13" s="147">
        <f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8.7889999999999996E-2</v>
      </c>
    </row>
    <row r="14" spans="1:104">
      <c r="A14" s="148"/>
      <c r="B14" s="149" t="s">
        <v>69</v>
      </c>
      <c r="C14" s="150" t="str">
        <f>CONCATENATE(B12," ",C12)</f>
        <v>3 Svislé a kompletní konstrukce</v>
      </c>
      <c r="D14" s="148"/>
      <c r="E14" s="151"/>
      <c r="F14" s="151"/>
      <c r="G14" s="152">
        <f>SUM(G12:G13)</f>
        <v>0</v>
      </c>
      <c r="O14" s="141">
        <v>4</v>
      </c>
      <c r="BA14" s="153">
        <f>SUM(BA12:BA13)</f>
        <v>0</v>
      </c>
      <c r="BB14" s="153">
        <f>SUM(BB12:BB13)</f>
        <v>0</v>
      </c>
      <c r="BC14" s="153">
        <f>SUM(BC12:BC13)</f>
        <v>0</v>
      </c>
      <c r="BD14" s="153">
        <f>SUM(BD12:BD13)</f>
        <v>0</v>
      </c>
      <c r="BE14" s="153">
        <f>SUM(BE12:BE13)</f>
        <v>0</v>
      </c>
    </row>
    <row r="15" spans="1:104">
      <c r="A15" s="134" t="s">
        <v>65</v>
      </c>
      <c r="B15" s="135" t="s">
        <v>82</v>
      </c>
      <c r="C15" s="136" t="s">
        <v>83</v>
      </c>
      <c r="D15" s="137"/>
      <c r="E15" s="138"/>
      <c r="F15" s="138"/>
      <c r="G15" s="139"/>
      <c r="H15" s="140"/>
      <c r="I15" s="140"/>
      <c r="O15" s="141">
        <v>1</v>
      </c>
    </row>
    <row r="16" spans="1:104">
      <c r="A16" s="142">
        <v>5</v>
      </c>
      <c r="B16" s="143" t="s">
        <v>84</v>
      </c>
      <c r="C16" s="144" t="s">
        <v>85</v>
      </c>
      <c r="D16" s="145" t="s">
        <v>81</v>
      </c>
      <c r="E16" s="146">
        <v>5.9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3.1539999999999999E-2</v>
      </c>
    </row>
    <row r="17" spans="1:104">
      <c r="A17" s="142">
        <v>6</v>
      </c>
      <c r="B17" s="143" t="s">
        <v>86</v>
      </c>
      <c r="C17" s="144" t="s">
        <v>87</v>
      </c>
      <c r="D17" s="145" t="s">
        <v>81</v>
      </c>
      <c r="E17" s="146">
        <v>29.64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2.8459999999999999E-2</v>
      </c>
    </row>
    <row r="18" spans="1:104">
      <c r="A18" s="148"/>
      <c r="B18" s="149" t="s">
        <v>69</v>
      </c>
      <c r="C18" s="150" t="str">
        <f>CONCATENATE(B15," ",C15)</f>
        <v>61 Upravy povrchů vnitřní</v>
      </c>
      <c r="D18" s="148"/>
      <c r="E18" s="151"/>
      <c r="F18" s="151"/>
      <c r="G18" s="152">
        <f>SUM(G15:G17)</f>
        <v>0</v>
      </c>
      <c r="O18" s="141">
        <v>4</v>
      </c>
      <c r="BA18" s="153">
        <f>SUM(BA15:BA17)</f>
        <v>0</v>
      </c>
      <c r="BB18" s="153">
        <f>SUM(BB15:BB17)</f>
        <v>0</v>
      </c>
      <c r="BC18" s="153">
        <f>SUM(BC15:BC17)</f>
        <v>0</v>
      </c>
      <c r="BD18" s="153">
        <f>SUM(BD15:BD17)</f>
        <v>0</v>
      </c>
      <c r="BE18" s="153">
        <f>SUM(BE15:BE17)</f>
        <v>0</v>
      </c>
    </row>
    <row r="19" spans="1:104">
      <c r="A19" s="134" t="s">
        <v>65</v>
      </c>
      <c r="B19" s="135" t="s">
        <v>88</v>
      </c>
      <c r="C19" s="136" t="s">
        <v>89</v>
      </c>
      <c r="D19" s="137"/>
      <c r="E19" s="138"/>
      <c r="F19" s="138"/>
      <c r="G19" s="139"/>
      <c r="H19" s="140"/>
      <c r="I19" s="140"/>
      <c r="O19" s="141">
        <v>1</v>
      </c>
    </row>
    <row r="20" spans="1:104" ht="22.5">
      <c r="A20" s="142">
        <v>7</v>
      </c>
      <c r="B20" s="143" t="s">
        <v>90</v>
      </c>
      <c r="C20" s="144" t="s">
        <v>559</v>
      </c>
      <c r="D20" s="145" t="s">
        <v>81</v>
      </c>
      <c r="E20" s="146">
        <v>101.124</v>
      </c>
      <c r="F20" s="146"/>
      <c r="G20" s="147">
        <f t="shared" ref="G20:G25" si="0">E20*F20</f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 t="shared" ref="BA20:BA25" si="1">IF(AZ20=1,G20,0)</f>
        <v>0</v>
      </c>
      <c r="BB20" s="114">
        <f t="shared" ref="BB20:BB25" si="2">IF(AZ20=2,G20,0)</f>
        <v>0</v>
      </c>
      <c r="BC20" s="114">
        <f t="shared" ref="BC20:BC25" si="3">IF(AZ20=3,G20,0)</f>
        <v>0</v>
      </c>
      <c r="BD20" s="114">
        <f t="shared" ref="BD20:BD25" si="4">IF(AZ20=4,G20,0)</f>
        <v>0</v>
      </c>
      <c r="BE20" s="114">
        <f t="shared" ref="BE20:BE25" si="5">IF(AZ20=5,G20,0)</f>
        <v>0</v>
      </c>
      <c r="CZ20" s="114">
        <v>1.5559999999999999E-2</v>
      </c>
    </row>
    <row r="21" spans="1:104" ht="22.5">
      <c r="A21" s="142">
        <v>8</v>
      </c>
      <c r="B21" s="143" t="s">
        <v>91</v>
      </c>
      <c r="C21" s="144" t="s">
        <v>552</v>
      </c>
      <c r="D21" s="145" t="s">
        <v>81</v>
      </c>
      <c r="E21" s="146">
        <v>89.541600000000003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1.0919999999999999E-2</v>
      </c>
    </row>
    <row r="22" spans="1:104" ht="22.5">
      <c r="A22" s="142">
        <v>9</v>
      </c>
      <c r="B22" s="143" t="s">
        <v>92</v>
      </c>
      <c r="C22" s="144" t="s">
        <v>553</v>
      </c>
      <c r="D22" s="145" t="s">
        <v>81</v>
      </c>
      <c r="E22" s="146">
        <v>418.64640000000003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1.32E-2</v>
      </c>
    </row>
    <row r="23" spans="1:104" ht="22.5">
      <c r="A23" s="142">
        <v>10</v>
      </c>
      <c r="B23" s="143" t="s">
        <v>93</v>
      </c>
      <c r="C23" s="144" t="s">
        <v>554</v>
      </c>
      <c r="D23" s="145" t="s">
        <v>81</v>
      </c>
      <c r="E23" s="146">
        <v>4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0.03</v>
      </c>
    </row>
    <row r="24" spans="1:104">
      <c r="A24" s="142">
        <v>11</v>
      </c>
      <c r="B24" s="143" t="s">
        <v>94</v>
      </c>
      <c r="C24" s="144" t="s">
        <v>95</v>
      </c>
      <c r="D24" s="145" t="s">
        <v>81</v>
      </c>
      <c r="E24" s="146">
        <v>613.30999999999995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2.0000000000000002E-5</v>
      </c>
    </row>
    <row r="25" spans="1:104">
      <c r="A25" s="142">
        <v>12</v>
      </c>
      <c r="B25" s="143" t="s">
        <v>96</v>
      </c>
      <c r="C25" s="144" t="s">
        <v>97</v>
      </c>
      <c r="D25" s="145" t="s">
        <v>81</v>
      </c>
      <c r="E25" s="146">
        <v>92.025000000000006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1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4.6170000000000003E-2</v>
      </c>
    </row>
    <row r="26" spans="1:104">
      <c r="A26" s="148"/>
      <c r="B26" s="149" t="s">
        <v>69</v>
      </c>
      <c r="C26" s="150" t="str">
        <f>CONCATENATE(B19," ",C19)</f>
        <v>62 Upravy povrchů vnější</v>
      </c>
      <c r="D26" s="148"/>
      <c r="E26" s="151"/>
      <c r="F26" s="151"/>
      <c r="G26" s="152">
        <f>SUM(G19:G25)</f>
        <v>0</v>
      </c>
      <c r="O26" s="141">
        <v>4</v>
      </c>
      <c r="BA26" s="153">
        <f>SUM(BA19:BA25)</f>
        <v>0</v>
      </c>
      <c r="BB26" s="153">
        <f>SUM(BB19:BB25)</f>
        <v>0</v>
      </c>
      <c r="BC26" s="153">
        <f>SUM(BC19:BC25)</f>
        <v>0</v>
      </c>
      <c r="BD26" s="153">
        <f>SUM(BD19:BD25)</f>
        <v>0</v>
      </c>
      <c r="BE26" s="153">
        <f>SUM(BE19:BE25)</f>
        <v>0</v>
      </c>
    </row>
    <row r="27" spans="1:104">
      <c r="A27" s="134" t="s">
        <v>65</v>
      </c>
      <c r="B27" s="135" t="s">
        <v>98</v>
      </c>
      <c r="C27" s="136" t="s">
        <v>99</v>
      </c>
      <c r="D27" s="137"/>
      <c r="E27" s="138"/>
      <c r="F27" s="138"/>
      <c r="G27" s="139"/>
      <c r="H27" s="140"/>
      <c r="I27" s="140"/>
      <c r="O27" s="141">
        <v>1</v>
      </c>
    </row>
    <row r="28" spans="1:104" ht="22.5">
      <c r="A28" s="142">
        <v>13</v>
      </c>
      <c r="B28" s="143" t="s">
        <v>100</v>
      </c>
      <c r="C28" s="144" t="s">
        <v>101</v>
      </c>
      <c r="D28" s="145" t="s">
        <v>81</v>
      </c>
      <c r="E28" s="146">
        <v>56.853999999999999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0.24154999999999999</v>
      </c>
    </row>
    <row r="29" spans="1:104">
      <c r="A29" s="142">
        <v>14</v>
      </c>
      <c r="B29" s="143" t="s">
        <v>102</v>
      </c>
      <c r="C29" s="144" t="s">
        <v>103</v>
      </c>
      <c r="D29" s="145" t="s">
        <v>81</v>
      </c>
      <c r="E29" s="146">
        <v>24.366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1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0.27827000000000002</v>
      </c>
    </row>
    <row r="30" spans="1:104">
      <c r="A30" s="142">
        <v>15</v>
      </c>
      <c r="B30" s="143" t="s">
        <v>104</v>
      </c>
      <c r="C30" s="144" t="s">
        <v>105</v>
      </c>
      <c r="D30" s="145" t="s">
        <v>106</v>
      </c>
      <c r="E30" s="146">
        <v>10</v>
      </c>
      <c r="F30" s="146"/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1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7.2849999999999998E-2</v>
      </c>
    </row>
    <row r="31" spans="1:104">
      <c r="A31" s="148"/>
      <c r="B31" s="149" t="s">
        <v>69</v>
      </c>
      <c r="C31" s="150" t="str">
        <f>CONCATENATE(B27," ",C27)</f>
        <v>63 Podlahy a podlahové konstrukce</v>
      </c>
      <c r="D31" s="148"/>
      <c r="E31" s="151"/>
      <c r="F31" s="151"/>
      <c r="G31" s="152">
        <f>SUM(G27:G30)</f>
        <v>0</v>
      </c>
      <c r="O31" s="141">
        <v>4</v>
      </c>
      <c r="BA31" s="153">
        <f>SUM(BA27:BA30)</f>
        <v>0</v>
      </c>
      <c r="BB31" s="153">
        <f>SUM(BB27:BB30)</f>
        <v>0</v>
      </c>
      <c r="BC31" s="153">
        <f>SUM(BC27:BC30)</f>
        <v>0</v>
      </c>
      <c r="BD31" s="153">
        <f>SUM(BD27:BD30)</f>
        <v>0</v>
      </c>
      <c r="BE31" s="153">
        <f>SUM(BE27:BE30)</f>
        <v>0</v>
      </c>
    </row>
    <row r="32" spans="1:104">
      <c r="A32" s="134" t="s">
        <v>65</v>
      </c>
      <c r="B32" s="135" t="s">
        <v>107</v>
      </c>
      <c r="C32" s="136" t="s">
        <v>108</v>
      </c>
      <c r="D32" s="137"/>
      <c r="E32" s="138"/>
      <c r="F32" s="138"/>
      <c r="G32" s="139"/>
      <c r="H32" s="140"/>
      <c r="I32" s="140"/>
      <c r="O32" s="141">
        <v>1</v>
      </c>
    </row>
    <row r="33" spans="1:104">
      <c r="A33" s="142">
        <v>16</v>
      </c>
      <c r="B33" s="143" t="s">
        <v>109</v>
      </c>
      <c r="C33" s="144" t="s">
        <v>110</v>
      </c>
      <c r="D33" s="145" t="s">
        <v>111</v>
      </c>
      <c r="E33" s="146">
        <v>76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1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4.1279999999999997E-2</v>
      </c>
    </row>
    <row r="34" spans="1:104">
      <c r="A34" s="142">
        <v>17</v>
      </c>
      <c r="B34" s="143" t="s">
        <v>112</v>
      </c>
      <c r="C34" s="144" t="s">
        <v>113</v>
      </c>
      <c r="D34" s="145" t="s">
        <v>111</v>
      </c>
      <c r="E34" s="146">
        <v>1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5.5160000000000001E-2</v>
      </c>
    </row>
    <row r="35" spans="1:104">
      <c r="A35" s="142">
        <v>18</v>
      </c>
      <c r="B35" s="143" t="s">
        <v>114</v>
      </c>
      <c r="C35" s="144" t="s">
        <v>115</v>
      </c>
      <c r="D35" s="145" t="s">
        <v>111</v>
      </c>
      <c r="E35" s="146">
        <v>1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18</v>
      </c>
      <c r="AZ35" s="114">
        <v>1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8.4790000000000004E-2</v>
      </c>
    </row>
    <row r="36" spans="1:104">
      <c r="A36" s="142">
        <v>19</v>
      </c>
      <c r="B36" s="143" t="s">
        <v>116</v>
      </c>
      <c r="C36" s="144" t="s">
        <v>117</v>
      </c>
      <c r="D36" s="145" t="s">
        <v>106</v>
      </c>
      <c r="E36" s="146">
        <v>417.34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19</v>
      </c>
      <c r="AZ36" s="114">
        <v>1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1E-4</v>
      </c>
    </row>
    <row r="37" spans="1:104">
      <c r="A37" s="148"/>
      <c r="B37" s="149" t="s">
        <v>69</v>
      </c>
      <c r="C37" s="150" t="str">
        <f>CONCATENATE(B32," ",C32)</f>
        <v>64 Výplně otvorů</v>
      </c>
      <c r="D37" s="148"/>
      <c r="E37" s="151"/>
      <c r="F37" s="151"/>
      <c r="G37" s="152">
        <f>SUM(G32:G36)</f>
        <v>0</v>
      </c>
      <c r="O37" s="141">
        <v>4</v>
      </c>
      <c r="BA37" s="153">
        <f>SUM(BA32:BA36)</f>
        <v>0</v>
      </c>
      <c r="BB37" s="153">
        <f>SUM(BB32:BB36)</f>
        <v>0</v>
      </c>
      <c r="BC37" s="153">
        <f>SUM(BC32:BC36)</f>
        <v>0</v>
      </c>
      <c r="BD37" s="153">
        <f>SUM(BD32:BD36)</f>
        <v>0</v>
      </c>
      <c r="BE37" s="153">
        <f>SUM(BE32:BE36)</f>
        <v>0</v>
      </c>
    </row>
    <row r="38" spans="1:104">
      <c r="A38" s="134" t="s">
        <v>65</v>
      </c>
      <c r="B38" s="135" t="s">
        <v>118</v>
      </c>
      <c r="C38" s="136" t="s">
        <v>119</v>
      </c>
      <c r="D38" s="137"/>
      <c r="E38" s="138"/>
      <c r="F38" s="138"/>
      <c r="G38" s="139"/>
      <c r="H38" s="140"/>
      <c r="I38" s="140"/>
      <c r="O38" s="141">
        <v>1</v>
      </c>
    </row>
    <row r="39" spans="1:104">
      <c r="A39" s="142">
        <v>20</v>
      </c>
      <c r="B39" s="143" t="s">
        <v>120</v>
      </c>
      <c r="C39" s="144" t="s">
        <v>121</v>
      </c>
      <c r="D39" s="145" t="s">
        <v>81</v>
      </c>
      <c r="E39" s="146">
        <v>359.83019999999999</v>
      </c>
      <c r="F39" s="146"/>
      <c r="G39" s="147">
        <f t="shared" ref="G39:G44" si="6">E39*F39</f>
        <v>0</v>
      </c>
      <c r="O39" s="141">
        <v>2</v>
      </c>
      <c r="AA39" s="114">
        <v>12</v>
      </c>
      <c r="AB39" s="114">
        <v>0</v>
      </c>
      <c r="AC39" s="114">
        <v>20</v>
      </c>
      <c r="AZ39" s="114">
        <v>1</v>
      </c>
      <c r="BA39" s="114">
        <f t="shared" ref="BA39:BA44" si="7">IF(AZ39=1,G39,0)</f>
        <v>0</v>
      </c>
      <c r="BB39" s="114">
        <f t="shared" ref="BB39:BB44" si="8">IF(AZ39=2,G39,0)</f>
        <v>0</v>
      </c>
      <c r="BC39" s="114">
        <f t="shared" ref="BC39:BC44" si="9">IF(AZ39=3,G39,0)</f>
        <v>0</v>
      </c>
      <c r="BD39" s="114">
        <f t="shared" ref="BD39:BD44" si="10">IF(AZ39=4,G39,0)</f>
        <v>0</v>
      </c>
      <c r="BE39" s="114">
        <f t="shared" ref="BE39:BE44" si="11">IF(AZ39=5,G39,0)</f>
        <v>0</v>
      </c>
      <c r="CZ39" s="114">
        <v>3.338E-2</v>
      </c>
    </row>
    <row r="40" spans="1:104">
      <c r="A40" s="142">
        <v>21</v>
      </c>
      <c r="B40" s="143" t="s">
        <v>122</v>
      </c>
      <c r="C40" s="144" t="s">
        <v>123</v>
      </c>
      <c r="D40" s="145" t="s">
        <v>81</v>
      </c>
      <c r="E40" s="146">
        <v>359.83</v>
      </c>
      <c r="F40" s="146"/>
      <c r="G40" s="147">
        <f t="shared" si="6"/>
        <v>0</v>
      </c>
      <c r="O40" s="141">
        <v>2</v>
      </c>
      <c r="AA40" s="114">
        <v>12</v>
      </c>
      <c r="AB40" s="114">
        <v>0</v>
      </c>
      <c r="AC40" s="114">
        <v>21</v>
      </c>
      <c r="AZ40" s="114">
        <v>1</v>
      </c>
      <c r="BA40" s="114">
        <f t="shared" si="7"/>
        <v>0</v>
      </c>
      <c r="BB40" s="114">
        <f t="shared" si="8"/>
        <v>0</v>
      </c>
      <c r="BC40" s="114">
        <f t="shared" si="9"/>
        <v>0</v>
      </c>
      <c r="BD40" s="114">
        <f t="shared" si="10"/>
        <v>0</v>
      </c>
      <c r="BE40" s="114">
        <f t="shared" si="11"/>
        <v>0</v>
      </c>
      <c r="CZ40" s="114">
        <v>9.7000000000000005E-4</v>
      </c>
    </row>
    <row r="41" spans="1:104">
      <c r="A41" s="142">
        <v>22</v>
      </c>
      <c r="B41" s="143" t="s">
        <v>124</v>
      </c>
      <c r="C41" s="144" t="s">
        <v>125</v>
      </c>
      <c r="D41" s="145" t="s">
        <v>81</v>
      </c>
      <c r="E41" s="146">
        <v>359.83</v>
      </c>
      <c r="F41" s="146"/>
      <c r="G41" s="147">
        <f t="shared" si="6"/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si="7"/>
        <v>0</v>
      </c>
      <c r="BB41" s="114">
        <f t="shared" si="8"/>
        <v>0</v>
      </c>
      <c r="BC41" s="114">
        <f t="shared" si="9"/>
        <v>0</v>
      </c>
      <c r="BD41" s="114">
        <f t="shared" si="10"/>
        <v>0</v>
      </c>
      <c r="BE41" s="114">
        <f t="shared" si="11"/>
        <v>0</v>
      </c>
      <c r="CZ41" s="114">
        <v>0</v>
      </c>
    </row>
    <row r="42" spans="1:104">
      <c r="A42" s="142">
        <v>23</v>
      </c>
      <c r="B42" s="143" t="s">
        <v>126</v>
      </c>
      <c r="C42" s="144" t="s">
        <v>127</v>
      </c>
      <c r="D42" s="145" t="s">
        <v>81</v>
      </c>
      <c r="E42" s="146">
        <v>359.83</v>
      </c>
      <c r="F42" s="146"/>
      <c r="G42" s="147">
        <f t="shared" si="6"/>
        <v>0</v>
      </c>
      <c r="O42" s="141">
        <v>2</v>
      </c>
      <c r="AA42" s="114">
        <v>12</v>
      </c>
      <c r="AB42" s="114">
        <v>0</v>
      </c>
      <c r="AC42" s="114">
        <v>23</v>
      </c>
      <c r="AZ42" s="114">
        <v>1</v>
      </c>
      <c r="BA42" s="114">
        <f t="shared" si="7"/>
        <v>0</v>
      </c>
      <c r="BB42" s="114">
        <f t="shared" si="8"/>
        <v>0</v>
      </c>
      <c r="BC42" s="114">
        <f t="shared" si="9"/>
        <v>0</v>
      </c>
      <c r="BD42" s="114">
        <f t="shared" si="10"/>
        <v>0</v>
      </c>
      <c r="BE42" s="114">
        <f t="shared" si="11"/>
        <v>0</v>
      </c>
      <c r="CZ42" s="114">
        <v>0</v>
      </c>
    </row>
    <row r="43" spans="1:104">
      <c r="A43" s="142">
        <v>24</v>
      </c>
      <c r="B43" s="143" t="s">
        <v>128</v>
      </c>
      <c r="C43" s="144" t="s">
        <v>129</v>
      </c>
      <c r="D43" s="145" t="s">
        <v>81</v>
      </c>
      <c r="E43" s="146">
        <v>359.83</v>
      </c>
      <c r="F43" s="146"/>
      <c r="G43" s="147">
        <f t="shared" si="6"/>
        <v>0</v>
      </c>
      <c r="O43" s="141">
        <v>2</v>
      </c>
      <c r="AA43" s="114">
        <v>12</v>
      </c>
      <c r="AB43" s="114">
        <v>0</v>
      </c>
      <c r="AC43" s="114">
        <v>24</v>
      </c>
      <c r="AZ43" s="114">
        <v>1</v>
      </c>
      <c r="BA43" s="114">
        <f t="shared" si="7"/>
        <v>0</v>
      </c>
      <c r="BB43" s="114">
        <f t="shared" si="8"/>
        <v>0</v>
      </c>
      <c r="BC43" s="114">
        <f t="shared" si="9"/>
        <v>0</v>
      </c>
      <c r="BD43" s="114">
        <f t="shared" si="10"/>
        <v>0</v>
      </c>
      <c r="BE43" s="114">
        <f t="shared" si="11"/>
        <v>0</v>
      </c>
      <c r="CZ43" s="114">
        <v>0</v>
      </c>
    </row>
    <row r="44" spans="1:104">
      <c r="A44" s="142">
        <v>25</v>
      </c>
      <c r="B44" s="143" t="s">
        <v>130</v>
      </c>
      <c r="C44" s="144" t="s">
        <v>131</v>
      </c>
      <c r="D44" s="145" t="s">
        <v>81</v>
      </c>
      <c r="E44" s="146">
        <v>359.83</v>
      </c>
      <c r="F44" s="146"/>
      <c r="G44" s="147">
        <f t="shared" si="6"/>
        <v>0</v>
      </c>
      <c r="O44" s="141">
        <v>2</v>
      </c>
      <c r="AA44" s="114">
        <v>12</v>
      </c>
      <c r="AB44" s="114">
        <v>0</v>
      </c>
      <c r="AC44" s="114">
        <v>25</v>
      </c>
      <c r="AZ44" s="114">
        <v>1</v>
      </c>
      <c r="BA44" s="114">
        <f t="shared" si="7"/>
        <v>0</v>
      </c>
      <c r="BB44" s="114">
        <f t="shared" si="8"/>
        <v>0</v>
      </c>
      <c r="BC44" s="114">
        <f t="shared" si="9"/>
        <v>0</v>
      </c>
      <c r="BD44" s="114">
        <f t="shared" si="10"/>
        <v>0</v>
      </c>
      <c r="BE44" s="114">
        <f t="shared" si="11"/>
        <v>0</v>
      </c>
      <c r="CZ44" s="114">
        <v>0</v>
      </c>
    </row>
    <row r="45" spans="1:104">
      <c r="A45" s="148"/>
      <c r="B45" s="149" t="s">
        <v>69</v>
      </c>
      <c r="C45" s="150" t="str">
        <f>CONCATENATE(B38," ",C38)</f>
        <v>94 Lešení a stavební výtahy</v>
      </c>
      <c r="D45" s="148"/>
      <c r="E45" s="151"/>
      <c r="F45" s="151"/>
      <c r="G45" s="152">
        <f>SUM(G38:G44)</f>
        <v>0</v>
      </c>
      <c r="O45" s="141">
        <v>4</v>
      </c>
      <c r="BA45" s="153">
        <f>SUM(BA38:BA44)</f>
        <v>0</v>
      </c>
      <c r="BB45" s="153">
        <f>SUM(BB38:BB44)</f>
        <v>0</v>
      </c>
      <c r="BC45" s="153">
        <f>SUM(BC38:BC44)</f>
        <v>0</v>
      </c>
      <c r="BD45" s="153">
        <f>SUM(BD38:BD44)</f>
        <v>0</v>
      </c>
      <c r="BE45" s="153">
        <f>SUM(BE38:BE44)</f>
        <v>0</v>
      </c>
    </row>
    <row r="46" spans="1:104">
      <c r="A46" s="134" t="s">
        <v>65</v>
      </c>
      <c r="B46" s="135" t="s">
        <v>132</v>
      </c>
      <c r="C46" s="136" t="s">
        <v>133</v>
      </c>
      <c r="D46" s="137"/>
      <c r="E46" s="138"/>
      <c r="F46" s="138"/>
      <c r="G46" s="139"/>
      <c r="H46" s="140"/>
      <c r="I46" s="140"/>
      <c r="O46" s="141">
        <v>1</v>
      </c>
    </row>
    <row r="47" spans="1:104">
      <c r="A47" s="142">
        <v>26</v>
      </c>
      <c r="B47" s="143" t="s">
        <v>134</v>
      </c>
      <c r="C47" s="144" t="s">
        <v>135</v>
      </c>
      <c r="D47" s="145" t="s">
        <v>81</v>
      </c>
      <c r="E47" s="146">
        <v>902.02779999999996</v>
      </c>
      <c r="F47" s="146"/>
      <c r="G47" s="147">
        <f>E47*F47</f>
        <v>0</v>
      </c>
      <c r="O47" s="141">
        <v>2</v>
      </c>
      <c r="AA47" s="114">
        <v>12</v>
      </c>
      <c r="AB47" s="114">
        <v>0</v>
      </c>
      <c r="AC47" s="114">
        <v>26</v>
      </c>
      <c r="AZ47" s="114">
        <v>1</v>
      </c>
      <c r="BA47" s="114">
        <f>IF(AZ47=1,G47,0)</f>
        <v>0</v>
      </c>
      <c r="BB47" s="114">
        <f>IF(AZ47=2,G47,0)</f>
        <v>0</v>
      </c>
      <c r="BC47" s="114">
        <f>IF(AZ47=3,G47,0)</f>
        <v>0</v>
      </c>
      <c r="BD47" s="114">
        <f>IF(AZ47=4,G47,0)</f>
        <v>0</v>
      </c>
      <c r="BE47" s="114">
        <f>IF(AZ47=5,G47,0)</f>
        <v>0</v>
      </c>
      <c r="CZ47" s="114">
        <v>4.0000000000000003E-5</v>
      </c>
    </row>
    <row r="48" spans="1:104">
      <c r="A48" s="142">
        <v>27</v>
      </c>
      <c r="B48" s="143" t="s">
        <v>136</v>
      </c>
      <c r="C48" s="144" t="s">
        <v>137</v>
      </c>
      <c r="D48" s="145" t="s">
        <v>111</v>
      </c>
      <c r="E48" s="146">
        <v>8</v>
      </c>
      <c r="F48" s="146"/>
      <c r="G48" s="147">
        <f>E48*F48</f>
        <v>0</v>
      </c>
      <c r="O48" s="141">
        <v>2</v>
      </c>
      <c r="AA48" s="114">
        <v>12</v>
      </c>
      <c r="AB48" s="114">
        <v>0</v>
      </c>
      <c r="AC48" s="114">
        <v>27</v>
      </c>
      <c r="AZ48" s="114">
        <v>1</v>
      </c>
      <c r="BA48" s="114">
        <f>IF(AZ48=1,G48,0)</f>
        <v>0</v>
      </c>
      <c r="BB48" s="114">
        <f>IF(AZ48=2,G48,0)</f>
        <v>0</v>
      </c>
      <c r="BC48" s="114">
        <f>IF(AZ48=3,G48,0)</f>
        <v>0</v>
      </c>
      <c r="BD48" s="114">
        <f>IF(AZ48=4,G48,0)</f>
        <v>0</v>
      </c>
      <c r="BE48" s="114">
        <f>IF(AZ48=5,G48,0)</f>
        <v>0</v>
      </c>
      <c r="CZ48" s="114">
        <v>4.6800000000000001E-3</v>
      </c>
    </row>
    <row r="49" spans="1:104">
      <c r="A49" s="142">
        <v>28</v>
      </c>
      <c r="B49" s="143" t="s">
        <v>138</v>
      </c>
      <c r="C49" s="144" t="s">
        <v>139</v>
      </c>
      <c r="D49" s="145" t="s">
        <v>77</v>
      </c>
      <c r="E49" s="146">
        <v>1</v>
      </c>
      <c r="F49" s="146"/>
      <c r="G49" s="147">
        <f>E49*F49</f>
        <v>0</v>
      </c>
      <c r="O49" s="141">
        <v>2</v>
      </c>
      <c r="AA49" s="114">
        <v>12</v>
      </c>
      <c r="AB49" s="114">
        <v>0</v>
      </c>
      <c r="AC49" s="114">
        <v>28</v>
      </c>
      <c r="AZ49" s="114">
        <v>1</v>
      </c>
      <c r="BA49" s="114">
        <f>IF(AZ49=1,G49,0)</f>
        <v>0</v>
      </c>
      <c r="BB49" s="114">
        <f>IF(AZ49=2,G49,0)</f>
        <v>0</v>
      </c>
      <c r="BC49" s="114">
        <f>IF(AZ49=3,G49,0)</f>
        <v>0</v>
      </c>
      <c r="BD49" s="114">
        <f>IF(AZ49=4,G49,0)</f>
        <v>0</v>
      </c>
      <c r="BE49" s="114">
        <f>IF(AZ49=5,G49,0)</f>
        <v>0</v>
      </c>
      <c r="CZ49" s="114">
        <v>0</v>
      </c>
    </row>
    <row r="50" spans="1:104">
      <c r="A50" s="148"/>
      <c r="B50" s="149" t="s">
        <v>69</v>
      </c>
      <c r="C50" s="150" t="str">
        <f>CONCATENATE(B46," ",C46)</f>
        <v>95 Dokončovací kce na pozem.stav.</v>
      </c>
      <c r="D50" s="148"/>
      <c r="E50" s="151"/>
      <c r="F50" s="151"/>
      <c r="G50" s="152">
        <f>SUM(G46:G49)</f>
        <v>0</v>
      </c>
      <c r="O50" s="141">
        <v>4</v>
      </c>
      <c r="BA50" s="153">
        <f>SUM(BA46:BA49)</f>
        <v>0</v>
      </c>
      <c r="BB50" s="153">
        <f>SUM(BB46:BB49)</f>
        <v>0</v>
      </c>
      <c r="BC50" s="153">
        <f>SUM(BC46:BC49)</f>
        <v>0</v>
      </c>
      <c r="BD50" s="153">
        <f>SUM(BD46:BD49)</f>
        <v>0</v>
      </c>
      <c r="BE50" s="153">
        <f>SUM(BE46:BE49)</f>
        <v>0</v>
      </c>
    </row>
    <row r="51" spans="1:104">
      <c r="A51" s="134" t="s">
        <v>65</v>
      </c>
      <c r="B51" s="135" t="s">
        <v>140</v>
      </c>
      <c r="C51" s="136" t="s">
        <v>141</v>
      </c>
      <c r="D51" s="137"/>
      <c r="E51" s="138"/>
      <c r="F51" s="138"/>
      <c r="G51" s="139"/>
      <c r="H51" s="140"/>
      <c r="I51" s="140"/>
      <c r="O51" s="141">
        <v>1</v>
      </c>
    </row>
    <row r="52" spans="1:104">
      <c r="A52" s="142">
        <v>29</v>
      </c>
      <c r="B52" s="143" t="s">
        <v>142</v>
      </c>
      <c r="C52" s="144" t="s">
        <v>143</v>
      </c>
      <c r="D52" s="145" t="s">
        <v>81</v>
      </c>
      <c r="E52" s="146">
        <v>5.9</v>
      </c>
      <c r="F52" s="146"/>
      <c r="G52" s="147">
        <f t="shared" ref="G52:G76" si="12">E52*F52</f>
        <v>0</v>
      </c>
      <c r="O52" s="141">
        <v>2</v>
      </c>
      <c r="AA52" s="114">
        <v>12</v>
      </c>
      <c r="AB52" s="114">
        <v>0</v>
      </c>
      <c r="AC52" s="114">
        <v>29</v>
      </c>
      <c r="AZ52" s="114">
        <v>1</v>
      </c>
      <c r="BA52" s="114">
        <f t="shared" ref="BA52:BA76" si="13">IF(AZ52=1,G52,0)</f>
        <v>0</v>
      </c>
      <c r="BB52" s="114">
        <f t="shared" ref="BB52:BB76" si="14">IF(AZ52=2,G52,0)</f>
        <v>0</v>
      </c>
      <c r="BC52" s="114">
        <f t="shared" ref="BC52:BC76" si="15">IF(AZ52=3,G52,0)</f>
        <v>0</v>
      </c>
      <c r="BD52" s="114">
        <f t="shared" ref="BD52:BD76" si="16">IF(AZ52=4,G52,0)</f>
        <v>0</v>
      </c>
      <c r="BE52" s="114">
        <f t="shared" ref="BE52:BE76" si="17">IF(AZ52=5,G52,0)</f>
        <v>0</v>
      </c>
      <c r="CZ52" s="114">
        <v>0</v>
      </c>
    </row>
    <row r="53" spans="1:104">
      <c r="A53" s="142">
        <v>30</v>
      </c>
      <c r="B53" s="143" t="s">
        <v>144</v>
      </c>
      <c r="C53" s="144" t="s">
        <v>145</v>
      </c>
      <c r="D53" s="145" t="s">
        <v>81</v>
      </c>
      <c r="E53" s="146">
        <v>29.635000000000002</v>
      </c>
      <c r="F53" s="146"/>
      <c r="G53" s="147">
        <f t="shared" si="12"/>
        <v>0</v>
      </c>
      <c r="O53" s="141">
        <v>2</v>
      </c>
      <c r="AA53" s="114">
        <v>12</v>
      </c>
      <c r="AB53" s="114">
        <v>0</v>
      </c>
      <c r="AC53" s="114">
        <v>30</v>
      </c>
      <c r="AZ53" s="114">
        <v>1</v>
      </c>
      <c r="BA53" s="114">
        <f t="shared" si="13"/>
        <v>0</v>
      </c>
      <c r="BB53" s="114">
        <f t="shared" si="14"/>
        <v>0</v>
      </c>
      <c r="BC53" s="114">
        <f t="shared" si="15"/>
        <v>0</v>
      </c>
      <c r="BD53" s="114">
        <f t="shared" si="16"/>
        <v>0</v>
      </c>
      <c r="BE53" s="114">
        <f t="shared" si="17"/>
        <v>0</v>
      </c>
      <c r="CZ53" s="114">
        <v>0</v>
      </c>
    </row>
    <row r="54" spans="1:104" ht="22.5">
      <c r="A54" s="142">
        <v>31</v>
      </c>
      <c r="B54" s="143" t="s">
        <v>146</v>
      </c>
      <c r="C54" s="144" t="s">
        <v>147</v>
      </c>
      <c r="D54" s="145" t="s">
        <v>106</v>
      </c>
      <c r="E54" s="146">
        <v>8.58</v>
      </c>
      <c r="F54" s="146"/>
      <c r="G54" s="147">
        <f t="shared" si="12"/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si="13"/>
        <v>0</v>
      </c>
      <c r="BB54" s="114">
        <f t="shared" si="14"/>
        <v>0</v>
      </c>
      <c r="BC54" s="114">
        <f t="shared" si="15"/>
        <v>0</v>
      </c>
      <c r="BD54" s="114">
        <f t="shared" si="16"/>
        <v>0</v>
      </c>
      <c r="BE54" s="114">
        <f t="shared" si="17"/>
        <v>0</v>
      </c>
      <c r="CZ54" s="114">
        <v>0</v>
      </c>
    </row>
    <row r="55" spans="1:104">
      <c r="A55" s="142">
        <v>32</v>
      </c>
      <c r="B55" s="143" t="s">
        <v>148</v>
      </c>
      <c r="C55" s="144" t="s">
        <v>149</v>
      </c>
      <c r="D55" s="145" t="s">
        <v>81</v>
      </c>
      <c r="E55" s="146">
        <v>5.9</v>
      </c>
      <c r="F55" s="146"/>
      <c r="G55" s="147">
        <f t="shared" si="12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13"/>
        <v>0</v>
      </c>
      <c r="BB55" s="114">
        <f t="shared" si="14"/>
        <v>0</v>
      </c>
      <c r="BC55" s="114">
        <f t="shared" si="15"/>
        <v>0</v>
      </c>
      <c r="BD55" s="114">
        <f t="shared" si="16"/>
        <v>0</v>
      </c>
      <c r="BE55" s="114">
        <f t="shared" si="17"/>
        <v>0</v>
      </c>
      <c r="CZ55" s="114">
        <v>0</v>
      </c>
    </row>
    <row r="56" spans="1:104">
      <c r="A56" s="142">
        <v>33</v>
      </c>
      <c r="B56" s="143" t="s">
        <v>150</v>
      </c>
      <c r="C56" s="144" t="s">
        <v>151</v>
      </c>
      <c r="D56" s="145" t="s">
        <v>111</v>
      </c>
      <c r="E56" s="146">
        <v>140</v>
      </c>
      <c r="F56" s="146"/>
      <c r="G56" s="147">
        <f t="shared" si="12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13"/>
        <v>0</v>
      </c>
      <c r="BB56" s="114">
        <f t="shared" si="14"/>
        <v>0</v>
      </c>
      <c r="BC56" s="114">
        <f t="shared" si="15"/>
        <v>0</v>
      </c>
      <c r="BD56" s="114">
        <f t="shared" si="16"/>
        <v>0</v>
      </c>
      <c r="BE56" s="114">
        <f t="shared" si="17"/>
        <v>0</v>
      </c>
      <c r="CZ56" s="114">
        <v>0</v>
      </c>
    </row>
    <row r="57" spans="1:104">
      <c r="A57" s="142">
        <v>34</v>
      </c>
      <c r="B57" s="143" t="s">
        <v>152</v>
      </c>
      <c r="C57" s="144" t="s">
        <v>153</v>
      </c>
      <c r="D57" s="145" t="s">
        <v>111</v>
      </c>
      <c r="E57" s="146">
        <v>3</v>
      </c>
      <c r="F57" s="146"/>
      <c r="G57" s="147">
        <f t="shared" si="12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13"/>
        <v>0</v>
      </c>
      <c r="BB57" s="114">
        <f t="shared" si="14"/>
        <v>0</v>
      </c>
      <c r="BC57" s="114">
        <f t="shared" si="15"/>
        <v>0</v>
      </c>
      <c r="BD57" s="114">
        <f t="shared" si="16"/>
        <v>0</v>
      </c>
      <c r="BE57" s="114">
        <f t="shared" si="17"/>
        <v>0</v>
      </c>
      <c r="CZ57" s="114">
        <v>0</v>
      </c>
    </row>
    <row r="58" spans="1:104">
      <c r="A58" s="142">
        <v>35</v>
      </c>
      <c r="B58" s="143" t="s">
        <v>154</v>
      </c>
      <c r="C58" s="144" t="s">
        <v>155</v>
      </c>
      <c r="D58" s="145" t="s">
        <v>81</v>
      </c>
      <c r="E58" s="146">
        <v>9.36</v>
      </c>
      <c r="F58" s="146"/>
      <c r="G58" s="147">
        <f t="shared" si="12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13"/>
        <v>0</v>
      </c>
      <c r="BB58" s="114">
        <f t="shared" si="14"/>
        <v>0</v>
      </c>
      <c r="BC58" s="114">
        <f t="shared" si="15"/>
        <v>0</v>
      </c>
      <c r="BD58" s="114">
        <f t="shared" si="16"/>
        <v>0</v>
      </c>
      <c r="BE58" s="114">
        <f t="shared" si="17"/>
        <v>0</v>
      </c>
      <c r="CZ58" s="114">
        <v>2.1900000000000001E-3</v>
      </c>
    </row>
    <row r="59" spans="1:104">
      <c r="A59" s="142">
        <v>36</v>
      </c>
      <c r="B59" s="143" t="s">
        <v>156</v>
      </c>
      <c r="C59" s="144" t="s">
        <v>157</v>
      </c>
      <c r="D59" s="145" t="s">
        <v>81</v>
      </c>
      <c r="E59" s="146">
        <v>124.8</v>
      </c>
      <c r="F59" s="146"/>
      <c r="G59" s="147">
        <f t="shared" si="12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13"/>
        <v>0</v>
      </c>
      <c r="BB59" s="114">
        <f t="shared" si="14"/>
        <v>0</v>
      </c>
      <c r="BC59" s="114">
        <f t="shared" si="15"/>
        <v>0</v>
      </c>
      <c r="BD59" s="114">
        <f t="shared" si="16"/>
        <v>0</v>
      </c>
      <c r="BE59" s="114">
        <f t="shared" si="17"/>
        <v>0</v>
      </c>
      <c r="CZ59" s="114">
        <v>1E-3</v>
      </c>
    </row>
    <row r="60" spans="1:104">
      <c r="A60" s="142">
        <v>37</v>
      </c>
      <c r="B60" s="143" t="s">
        <v>158</v>
      </c>
      <c r="C60" s="144" t="s">
        <v>159</v>
      </c>
      <c r="D60" s="145" t="s">
        <v>81</v>
      </c>
      <c r="E60" s="146">
        <v>1.6745000000000001</v>
      </c>
      <c r="F60" s="146"/>
      <c r="G60" s="147">
        <f t="shared" si="12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13"/>
        <v>0</v>
      </c>
      <c r="BB60" s="114">
        <f t="shared" si="14"/>
        <v>0</v>
      </c>
      <c r="BC60" s="114">
        <f t="shared" si="15"/>
        <v>0</v>
      </c>
      <c r="BD60" s="114">
        <f t="shared" si="16"/>
        <v>0</v>
      </c>
      <c r="BE60" s="114">
        <f t="shared" si="17"/>
        <v>0</v>
      </c>
      <c r="CZ60" s="114">
        <v>1.17E-3</v>
      </c>
    </row>
    <row r="61" spans="1:104">
      <c r="A61" s="142">
        <v>38</v>
      </c>
      <c r="B61" s="143" t="s">
        <v>160</v>
      </c>
      <c r="C61" s="144" t="s">
        <v>161</v>
      </c>
      <c r="D61" s="145" t="s">
        <v>81</v>
      </c>
      <c r="E61" s="146">
        <v>3.6</v>
      </c>
      <c r="F61" s="146"/>
      <c r="G61" s="147">
        <f t="shared" si="12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13"/>
        <v>0</v>
      </c>
      <c r="BB61" s="114">
        <f t="shared" si="14"/>
        <v>0</v>
      </c>
      <c r="BC61" s="114">
        <f t="shared" si="15"/>
        <v>0</v>
      </c>
      <c r="BD61" s="114">
        <f t="shared" si="16"/>
        <v>0</v>
      </c>
      <c r="BE61" s="114">
        <f t="shared" si="17"/>
        <v>0</v>
      </c>
      <c r="CZ61" s="114">
        <v>1E-3</v>
      </c>
    </row>
    <row r="62" spans="1:104" ht="22.5">
      <c r="A62" s="142">
        <v>39</v>
      </c>
      <c r="B62" s="143" t="s">
        <v>162</v>
      </c>
      <c r="C62" s="144" t="s">
        <v>163</v>
      </c>
      <c r="D62" s="145" t="s">
        <v>81</v>
      </c>
      <c r="E62" s="146">
        <v>83.72</v>
      </c>
      <c r="F62" s="146"/>
      <c r="G62" s="147">
        <f t="shared" si="12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13"/>
        <v>0</v>
      </c>
      <c r="BB62" s="114">
        <f t="shared" si="14"/>
        <v>0</v>
      </c>
      <c r="BC62" s="114">
        <f t="shared" si="15"/>
        <v>0</v>
      </c>
      <c r="BD62" s="114">
        <f t="shared" si="16"/>
        <v>0</v>
      </c>
      <c r="BE62" s="114">
        <f t="shared" si="17"/>
        <v>0</v>
      </c>
      <c r="CZ62" s="114">
        <v>0</v>
      </c>
    </row>
    <row r="63" spans="1:104">
      <c r="A63" s="142">
        <v>40</v>
      </c>
      <c r="B63" s="143" t="s">
        <v>164</v>
      </c>
      <c r="C63" s="144" t="s">
        <v>165</v>
      </c>
      <c r="D63" s="145" t="s">
        <v>106</v>
      </c>
      <c r="E63" s="146">
        <v>104</v>
      </c>
      <c r="F63" s="146"/>
      <c r="G63" s="147">
        <f t="shared" si="12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13"/>
        <v>0</v>
      </c>
      <c r="BB63" s="114">
        <f t="shared" si="14"/>
        <v>0</v>
      </c>
      <c r="BC63" s="114">
        <f t="shared" si="15"/>
        <v>0</v>
      </c>
      <c r="BD63" s="114">
        <f t="shared" si="16"/>
        <v>0</v>
      </c>
      <c r="BE63" s="114">
        <f t="shared" si="17"/>
        <v>0</v>
      </c>
      <c r="CZ63" s="114">
        <v>0</v>
      </c>
    </row>
    <row r="64" spans="1:104">
      <c r="A64" s="142">
        <v>41</v>
      </c>
      <c r="B64" s="143" t="s">
        <v>166</v>
      </c>
      <c r="C64" s="144" t="s">
        <v>167</v>
      </c>
      <c r="D64" s="145" t="s">
        <v>106</v>
      </c>
      <c r="E64" s="146">
        <v>146</v>
      </c>
      <c r="F64" s="146"/>
      <c r="G64" s="147">
        <f t="shared" si="12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13"/>
        <v>0</v>
      </c>
      <c r="BB64" s="114">
        <f t="shared" si="14"/>
        <v>0</v>
      </c>
      <c r="BC64" s="114">
        <f t="shared" si="15"/>
        <v>0</v>
      </c>
      <c r="BD64" s="114">
        <f t="shared" si="16"/>
        <v>0</v>
      </c>
      <c r="BE64" s="114">
        <f t="shared" si="17"/>
        <v>0</v>
      </c>
      <c r="CZ64" s="114">
        <v>0</v>
      </c>
    </row>
    <row r="65" spans="1:104">
      <c r="A65" s="142">
        <v>42</v>
      </c>
      <c r="B65" s="143" t="s">
        <v>168</v>
      </c>
      <c r="C65" s="144" t="s">
        <v>169</v>
      </c>
      <c r="D65" s="145" t="s">
        <v>106</v>
      </c>
      <c r="E65" s="146">
        <v>146</v>
      </c>
      <c r="F65" s="146"/>
      <c r="G65" s="147">
        <f t="shared" si="12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13"/>
        <v>0</v>
      </c>
      <c r="BB65" s="114">
        <f t="shared" si="14"/>
        <v>0</v>
      </c>
      <c r="BC65" s="114">
        <f t="shared" si="15"/>
        <v>0</v>
      </c>
      <c r="BD65" s="114">
        <f t="shared" si="16"/>
        <v>0</v>
      </c>
      <c r="BE65" s="114">
        <f t="shared" si="17"/>
        <v>0</v>
      </c>
      <c r="CZ65" s="114">
        <v>0</v>
      </c>
    </row>
    <row r="66" spans="1:104">
      <c r="A66" s="142">
        <v>43</v>
      </c>
      <c r="B66" s="143" t="s">
        <v>170</v>
      </c>
      <c r="C66" s="144" t="s">
        <v>171</v>
      </c>
      <c r="D66" s="145" t="s">
        <v>106</v>
      </c>
      <c r="E66" s="146">
        <v>37</v>
      </c>
      <c r="F66" s="146"/>
      <c r="G66" s="147">
        <f t="shared" si="12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13"/>
        <v>0</v>
      </c>
      <c r="BB66" s="114">
        <f t="shared" si="14"/>
        <v>0</v>
      </c>
      <c r="BC66" s="114">
        <f t="shared" si="15"/>
        <v>0</v>
      </c>
      <c r="BD66" s="114">
        <f t="shared" si="16"/>
        <v>0</v>
      </c>
      <c r="BE66" s="114">
        <f t="shared" si="17"/>
        <v>0</v>
      </c>
      <c r="CZ66" s="114">
        <v>0</v>
      </c>
    </row>
    <row r="67" spans="1:104">
      <c r="A67" s="142">
        <v>44</v>
      </c>
      <c r="B67" s="143" t="s">
        <v>172</v>
      </c>
      <c r="C67" s="144" t="s">
        <v>173</v>
      </c>
      <c r="D67" s="145" t="s">
        <v>111</v>
      </c>
      <c r="E67" s="146">
        <v>10</v>
      </c>
      <c r="F67" s="146"/>
      <c r="G67" s="147">
        <f t="shared" si="12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13"/>
        <v>0</v>
      </c>
      <c r="BB67" s="114">
        <f t="shared" si="14"/>
        <v>0</v>
      </c>
      <c r="BC67" s="114">
        <f t="shared" si="15"/>
        <v>0</v>
      </c>
      <c r="BD67" s="114">
        <f t="shared" si="16"/>
        <v>0</v>
      </c>
      <c r="BE67" s="114">
        <f t="shared" si="17"/>
        <v>0</v>
      </c>
      <c r="CZ67" s="114">
        <v>0</v>
      </c>
    </row>
    <row r="68" spans="1:104">
      <c r="A68" s="142">
        <v>45</v>
      </c>
      <c r="B68" s="143" t="s">
        <v>174</v>
      </c>
      <c r="C68" s="144" t="s">
        <v>175</v>
      </c>
      <c r="D68" s="145" t="s">
        <v>111</v>
      </c>
      <c r="E68" s="146">
        <v>10</v>
      </c>
      <c r="F68" s="146"/>
      <c r="G68" s="147">
        <f t="shared" si="12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13"/>
        <v>0</v>
      </c>
      <c r="BB68" s="114">
        <f t="shared" si="14"/>
        <v>0</v>
      </c>
      <c r="BC68" s="114">
        <f t="shared" si="15"/>
        <v>0</v>
      </c>
      <c r="BD68" s="114">
        <f t="shared" si="16"/>
        <v>0</v>
      </c>
      <c r="BE68" s="114">
        <f t="shared" si="17"/>
        <v>0</v>
      </c>
      <c r="CZ68" s="114">
        <v>0</v>
      </c>
    </row>
    <row r="69" spans="1:104">
      <c r="A69" s="142">
        <v>46</v>
      </c>
      <c r="B69" s="143" t="s">
        <v>176</v>
      </c>
      <c r="C69" s="144" t="s">
        <v>177</v>
      </c>
      <c r="D69" s="145" t="s">
        <v>106</v>
      </c>
      <c r="E69" s="146">
        <v>67</v>
      </c>
      <c r="F69" s="146"/>
      <c r="G69" s="147">
        <f t="shared" si="12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13"/>
        <v>0</v>
      </c>
      <c r="BB69" s="114">
        <f t="shared" si="14"/>
        <v>0</v>
      </c>
      <c r="BC69" s="114">
        <f t="shared" si="15"/>
        <v>0</v>
      </c>
      <c r="BD69" s="114">
        <f t="shared" si="16"/>
        <v>0</v>
      </c>
      <c r="BE69" s="114">
        <f t="shared" si="17"/>
        <v>0</v>
      </c>
      <c r="CZ69" s="114">
        <v>0</v>
      </c>
    </row>
    <row r="70" spans="1:104">
      <c r="A70" s="142">
        <v>47</v>
      </c>
      <c r="B70" s="143" t="s">
        <v>178</v>
      </c>
      <c r="C70" s="144" t="s">
        <v>179</v>
      </c>
      <c r="D70" s="145" t="s">
        <v>111</v>
      </c>
      <c r="E70" s="146">
        <v>7</v>
      </c>
      <c r="F70" s="146"/>
      <c r="G70" s="147">
        <f t="shared" si="12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13"/>
        <v>0</v>
      </c>
      <c r="BB70" s="114">
        <f t="shared" si="14"/>
        <v>0</v>
      </c>
      <c r="BC70" s="114">
        <f t="shared" si="15"/>
        <v>0</v>
      </c>
      <c r="BD70" s="114">
        <f t="shared" si="16"/>
        <v>0</v>
      </c>
      <c r="BE70" s="114">
        <f t="shared" si="17"/>
        <v>0</v>
      </c>
      <c r="CZ70" s="114">
        <v>0</v>
      </c>
    </row>
    <row r="71" spans="1:104">
      <c r="A71" s="142">
        <v>48</v>
      </c>
      <c r="B71" s="143" t="s">
        <v>180</v>
      </c>
      <c r="C71" s="144" t="s">
        <v>181</v>
      </c>
      <c r="D71" s="145" t="s">
        <v>77</v>
      </c>
      <c r="E71" s="146">
        <v>1</v>
      </c>
      <c r="F71" s="146"/>
      <c r="G71" s="147">
        <f t="shared" si="12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13"/>
        <v>0</v>
      </c>
      <c r="BB71" s="114">
        <f t="shared" si="14"/>
        <v>0</v>
      </c>
      <c r="BC71" s="114">
        <f t="shared" si="15"/>
        <v>0</v>
      </c>
      <c r="BD71" s="114">
        <f t="shared" si="16"/>
        <v>0</v>
      </c>
      <c r="BE71" s="114">
        <f t="shared" si="17"/>
        <v>0</v>
      </c>
      <c r="CZ71" s="114">
        <v>0.1</v>
      </c>
    </row>
    <row r="72" spans="1:104">
      <c r="A72" s="142">
        <v>49</v>
      </c>
      <c r="B72" s="143" t="s">
        <v>182</v>
      </c>
      <c r="C72" s="144" t="s">
        <v>183</v>
      </c>
      <c r="D72" s="145" t="s">
        <v>184</v>
      </c>
      <c r="E72" s="146">
        <v>22.155000000000001</v>
      </c>
      <c r="F72" s="146"/>
      <c r="G72" s="147">
        <f t="shared" si="12"/>
        <v>0</v>
      </c>
      <c r="O72" s="141">
        <v>2</v>
      </c>
      <c r="AA72" s="114">
        <v>12</v>
      </c>
      <c r="AB72" s="114">
        <v>0</v>
      </c>
      <c r="AC72" s="114">
        <v>49</v>
      </c>
      <c r="AZ72" s="114">
        <v>1</v>
      </c>
      <c r="BA72" s="114">
        <f t="shared" si="13"/>
        <v>0</v>
      </c>
      <c r="BB72" s="114">
        <f t="shared" si="14"/>
        <v>0</v>
      </c>
      <c r="BC72" s="114">
        <f t="shared" si="15"/>
        <v>0</v>
      </c>
      <c r="BD72" s="114">
        <f t="shared" si="16"/>
        <v>0</v>
      </c>
      <c r="BE72" s="114">
        <f t="shared" si="17"/>
        <v>0</v>
      </c>
      <c r="CZ72" s="114">
        <v>0</v>
      </c>
    </row>
    <row r="73" spans="1:104">
      <c r="A73" s="142">
        <v>50</v>
      </c>
      <c r="B73" s="143" t="s">
        <v>185</v>
      </c>
      <c r="C73" s="144" t="s">
        <v>186</v>
      </c>
      <c r="D73" s="145" t="s">
        <v>184</v>
      </c>
      <c r="E73" s="146">
        <v>199.39500000000001</v>
      </c>
      <c r="F73" s="146"/>
      <c r="G73" s="147">
        <f t="shared" si="12"/>
        <v>0</v>
      </c>
      <c r="O73" s="141">
        <v>2</v>
      </c>
      <c r="AA73" s="114">
        <v>12</v>
      </c>
      <c r="AB73" s="114">
        <v>0</v>
      </c>
      <c r="AC73" s="114">
        <v>50</v>
      </c>
      <c r="AZ73" s="114">
        <v>1</v>
      </c>
      <c r="BA73" s="114">
        <f t="shared" si="13"/>
        <v>0</v>
      </c>
      <c r="BB73" s="114">
        <f t="shared" si="14"/>
        <v>0</v>
      </c>
      <c r="BC73" s="114">
        <f t="shared" si="15"/>
        <v>0</v>
      </c>
      <c r="BD73" s="114">
        <f t="shared" si="16"/>
        <v>0</v>
      </c>
      <c r="BE73" s="114">
        <f t="shared" si="17"/>
        <v>0</v>
      </c>
      <c r="CZ73" s="114">
        <v>0</v>
      </c>
    </row>
    <row r="74" spans="1:104">
      <c r="A74" s="142">
        <v>51</v>
      </c>
      <c r="B74" s="143" t="s">
        <v>187</v>
      </c>
      <c r="C74" s="144" t="s">
        <v>188</v>
      </c>
      <c r="D74" s="145" t="s">
        <v>184</v>
      </c>
      <c r="E74" s="146">
        <v>22.155000000000001</v>
      </c>
      <c r="F74" s="146"/>
      <c r="G74" s="147">
        <f t="shared" si="12"/>
        <v>0</v>
      </c>
      <c r="O74" s="141">
        <v>2</v>
      </c>
      <c r="AA74" s="114">
        <v>12</v>
      </c>
      <c r="AB74" s="114">
        <v>0</v>
      </c>
      <c r="AC74" s="114">
        <v>51</v>
      </c>
      <c r="AZ74" s="114">
        <v>1</v>
      </c>
      <c r="BA74" s="114">
        <f t="shared" si="13"/>
        <v>0</v>
      </c>
      <c r="BB74" s="114">
        <f t="shared" si="14"/>
        <v>0</v>
      </c>
      <c r="BC74" s="114">
        <f t="shared" si="15"/>
        <v>0</v>
      </c>
      <c r="BD74" s="114">
        <f t="shared" si="16"/>
        <v>0</v>
      </c>
      <c r="BE74" s="114">
        <f t="shared" si="17"/>
        <v>0</v>
      </c>
      <c r="CZ74" s="114">
        <v>0</v>
      </c>
    </row>
    <row r="75" spans="1:104">
      <c r="A75" s="142">
        <v>52</v>
      </c>
      <c r="B75" s="143" t="s">
        <v>189</v>
      </c>
      <c r="C75" s="144" t="s">
        <v>190</v>
      </c>
      <c r="D75" s="145" t="s">
        <v>184</v>
      </c>
      <c r="E75" s="146">
        <v>177.24</v>
      </c>
      <c r="F75" s="146"/>
      <c r="G75" s="147">
        <f t="shared" si="12"/>
        <v>0</v>
      </c>
      <c r="O75" s="141">
        <v>2</v>
      </c>
      <c r="AA75" s="114">
        <v>12</v>
      </c>
      <c r="AB75" s="114">
        <v>0</v>
      </c>
      <c r="AC75" s="114">
        <v>52</v>
      </c>
      <c r="AZ75" s="114">
        <v>1</v>
      </c>
      <c r="BA75" s="114">
        <f t="shared" si="13"/>
        <v>0</v>
      </c>
      <c r="BB75" s="114">
        <f t="shared" si="14"/>
        <v>0</v>
      </c>
      <c r="BC75" s="114">
        <f t="shared" si="15"/>
        <v>0</v>
      </c>
      <c r="BD75" s="114">
        <f t="shared" si="16"/>
        <v>0</v>
      </c>
      <c r="BE75" s="114">
        <f t="shared" si="17"/>
        <v>0</v>
      </c>
      <c r="CZ75" s="114">
        <v>0</v>
      </c>
    </row>
    <row r="76" spans="1:104">
      <c r="A76" s="142">
        <v>53</v>
      </c>
      <c r="B76" s="143" t="s">
        <v>191</v>
      </c>
      <c r="C76" s="144" t="s">
        <v>192</v>
      </c>
      <c r="D76" s="145" t="s">
        <v>193</v>
      </c>
      <c r="E76" s="146">
        <v>22.155000000000001</v>
      </c>
      <c r="F76" s="146"/>
      <c r="G76" s="147">
        <f t="shared" si="12"/>
        <v>0</v>
      </c>
      <c r="O76" s="141">
        <v>2</v>
      </c>
      <c r="AA76" s="114">
        <v>12</v>
      </c>
      <c r="AB76" s="114">
        <v>1</v>
      </c>
      <c r="AC76" s="114">
        <v>53</v>
      </c>
      <c r="AZ76" s="114">
        <v>1</v>
      </c>
      <c r="BA76" s="114">
        <f t="shared" si="13"/>
        <v>0</v>
      </c>
      <c r="BB76" s="114">
        <f t="shared" si="14"/>
        <v>0</v>
      </c>
      <c r="BC76" s="114">
        <f t="shared" si="15"/>
        <v>0</v>
      </c>
      <c r="BD76" s="114">
        <f t="shared" si="16"/>
        <v>0</v>
      </c>
      <c r="BE76" s="114">
        <f t="shared" si="17"/>
        <v>0</v>
      </c>
      <c r="CZ76" s="114">
        <v>0</v>
      </c>
    </row>
    <row r="77" spans="1:104">
      <c r="A77" s="148"/>
      <c r="B77" s="149" t="s">
        <v>69</v>
      </c>
      <c r="C77" s="150" t="str">
        <f>CONCATENATE(B51," ",C51)</f>
        <v>96 Bourání konstrukcí</v>
      </c>
      <c r="D77" s="148"/>
      <c r="E77" s="151"/>
      <c r="F77" s="151"/>
      <c r="G77" s="152">
        <f>SUM(G51:G76)</f>
        <v>0</v>
      </c>
      <c r="O77" s="141">
        <v>4</v>
      </c>
      <c r="BA77" s="153">
        <f>SUM(BA51:BA76)</f>
        <v>0</v>
      </c>
      <c r="BB77" s="153">
        <f>SUM(BB51:BB76)</f>
        <v>0</v>
      </c>
      <c r="BC77" s="153">
        <f>SUM(BC51:BC76)</f>
        <v>0</v>
      </c>
      <c r="BD77" s="153">
        <f>SUM(BD51:BD76)</f>
        <v>0</v>
      </c>
      <c r="BE77" s="153">
        <f>SUM(BE51:BE76)</f>
        <v>0</v>
      </c>
    </row>
    <row r="78" spans="1:104">
      <c r="A78" s="134" t="s">
        <v>65</v>
      </c>
      <c r="B78" s="135" t="s">
        <v>194</v>
      </c>
      <c r="C78" s="136" t="s">
        <v>195</v>
      </c>
      <c r="D78" s="137"/>
      <c r="E78" s="138"/>
      <c r="F78" s="138"/>
      <c r="G78" s="139"/>
      <c r="H78" s="140"/>
      <c r="I78" s="140"/>
      <c r="O78" s="141">
        <v>1</v>
      </c>
    </row>
    <row r="79" spans="1:104">
      <c r="A79" s="142">
        <v>54</v>
      </c>
      <c r="B79" s="143" t="s">
        <v>196</v>
      </c>
      <c r="C79" s="144" t="s">
        <v>197</v>
      </c>
      <c r="D79" s="145" t="s">
        <v>184</v>
      </c>
      <c r="E79" s="146">
        <v>55.491</v>
      </c>
      <c r="F79" s="146"/>
      <c r="G79" s="147">
        <f>E79*F79</f>
        <v>0</v>
      </c>
      <c r="O79" s="141">
        <v>2</v>
      </c>
      <c r="AA79" s="114">
        <v>12</v>
      </c>
      <c r="AB79" s="114">
        <v>0</v>
      </c>
      <c r="AC79" s="114">
        <v>54</v>
      </c>
      <c r="AZ79" s="114">
        <v>1</v>
      </c>
      <c r="BA79" s="114">
        <f>IF(AZ79=1,G79,0)</f>
        <v>0</v>
      </c>
      <c r="BB79" s="114">
        <f>IF(AZ79=2,G79,0)</f>
        <v>0</v>
      </c>
      <c r="BC79" s="114">
        <f>IF(AZ79=3,G79,0)</f>
        <v>0</v>
      </c>
      <c r="BD79" s="114">
        <f>IF(AZ79=4,G79,0)</f>
        <v>0</v>
      </c>
      <c r="BE79" s="114">
        <f>IF(AZ79=5,G79,0)</f>
        <v>0</v>
      </c>
      <c r="CZ79" s="114">
        <v>0</v>
      </c>
    </row>
    <row r="80" spans="1:104">
      <c r="A80" s="148"/>
      <c r="B80" s="149" t="s">
        <v>69</v>
      </c>
      <c r="C80" s="150" t="str">
        <f>CONCATENATE(B78," ",C78)</f>
        <v>99 Staveništní přesun hmot</v>
      </c>
      <c r="D80" s="148"/>
      <c r="E80" s="151"/>
      <c r="F80" s="151"/>
      <c r="G80" s="152">
        <f>SUM(G78:G79)</f>
        <v>0</v>
      </c>
      <c r="O80" s="141">
        <v>4</v>
      </c>
      <c r="BA80" s="153">
        <f>SUM(BA78:BA79)</f>
        <v>0</v>
      </c>
      <c r="BB80" s="153">
        <f>SUM(BB78:BB79)</f>
        <v>0</v>
      </c>
      <c r="BC80" s="153">
        <f>SUM(BC78:BC79)</f>
        <v>0</v>
      </c>
      <c r="BD80" s="153">
        <f>SUM(BD78:BD79)</f>
        <v>0</v>
      </c>
      <c r="BE80" s="153">
        <f>SUM(BE78:BE79)</f>
        <v>0</v>
      </c>
    </row>
    <row r="81" spans="1:104">
      <c r="A81" s="134" t="s">
        <v>65</v>
      </c>
      <c r="B81" s="135" t="s">
        <v>198</v>
      </c>
      <c r="C81" s="136" t="s">
        <v>199</v>
      </c>
      <c r="D81" s="137"/>
      <c r="E81" s="138"/>
      <c r="F81" s="138"/>
      <c r="G81" s="139"/>
      <c r="H81" s="140"/>
      <c r="I81" s="140"/>
      <c r="O81" s="141">
        <v>1</v>
      </c>
    </row>
    <row r="82" spans="1:104">
      <c r="A82" s="142">
        <v>55</v>
      </c>
      <c r="B82" s="143" t="s">
        <v>200</v>
      </c>
      <c r="C82" s="144" t="s">
        <v>201</v>
      </c>
      <c r="D82" s="145" t="s">
        <v>81</v>
      </c>
      <c r="E82" s="146">
        <v>86.27</v>
      </c>
      <c r="F82" s="146"/>
      <c r="G82" s="147">
        <f>E82*F82</f>
        <v>0</v>
      </c>
      <c r="O82" s="141">
        <v>2</v>
      </c>
      <c r="AA82" s="114">
        <v>12</v>
      </c>
      <c r="AB82" s="114">
        <v>0</v>
      </c>
      <c r="AC82" s="114">
        <v>55</v>
      </c>
      <c r="AZ82" s="114">
        <v>2</v>
      </c>
      <c r="BA82" s="114">
        <f>IF(AZ82=1,G82,0)</f>
        <v>0</v>
      </c>
      <c r="BB82" s="114">
        <f>IF(AZ82=2,G82,0)</f>
        <v>0</v>
      </c>
      <c r="BC82" s="114">
        <f>IF(AZ82=3,G82,0)</f>
        <v>0</v>
      </c>
      <c r="BD82" s="114">
        <f>IF(AZ82=4,G82,0)</f>
        <v>0</v>
      </c>
      <c r="BE82" s="114">
        <f>IF(AZ82=5,G82,0)</f>
        <v>0</v>
      </c>
      <c r="CZ82" s="114">
        <v>3.4000000000000002E-4</v>
      </c>
    </row>
    <row r="83" spans="1:104">
      <c r="A83" s="142">
        <v>56</v>
      </c>
      <c r="B83" s="143" t="s">
        <v>202</v>
      </c>
      <c r="C83" s="144" t="s">
        <v>203</v>
      </c>
      <c r="D83" s="145" t="s">
        <v>54</v>
      </c>
      <c r="E83" s="146">
        <v>48.31</v>
      </c>
      <c r="F83" s="146"/>
      <c r="G83" s="147">
        <f>E83*F83</f>
        <v>0</v>
      </c>
      <c r="O83" s="141">
        <v>2</v>
      </c>
      <c r="AA83" s="114">
        <v>12</v>
      </c>
      <c r="AB83" s="114">
        <v>0</v>
      </c>
      <c r="AC83" s="114">
        <v>56</v>
      </c>
      <c r="AZ83" s="114">
        <v>2</v>
      </c>
      <c r="BA83" s="114">
        <f>IF(AZ83=1,G83,0)</f>
        <v>0</v>
      </c>
      <c r="BB83" s="114">
        <f>IF(AZ83=2,G83,0)</f>
        <v>0</v>
      </c>
      <c r="BC83" s="114">
        <f>IF(AZ83=3,G83,0)</f>
        <v>0</v>
      </c>
      <c r="BD83" s="114">
        <f>IF(AZ83=4,G83,0)</f>
        <v>0</v>
      </c>
      <c r="BE83" s="114">
        <f>IF(AZ83=5,G83,0)</f>
        <v>0</v>
      </c>
      <c r="CZ83" s="114">
        <v>0</v>
      </c>
    </row>
    <row r="84" spans="1:104">
      <c r="A84" s="148"/>
      <c r="B84" s="149" t="s">
        <v>69</v>
      </c>
      <c r="C84" s="150" t="str">
        <f>CONCATENATE(B81," ",C81)</f>
        <v>711 Izolace proti vodě</v>
      </c>
      <c r="D84" s="148"/>
      <c r="E84" s="151"/>
      <c r="F84" s="151"/>
      <c r="G84" s="152">
        <f>SUM(G81:G83)</f>
        <v>0</v>
      </c>
      <c r="O84" s="141">
        <v>4</v>
      </c>
      <c r="BA84" s="153">
        <f>SUM(BA81:BA83)</f>
        <v>0</v>
      </c>
      <c r="BB84" s="153">
        <f>SUM(BB81:BB83)</f>
        <v>0</v>
      </c>
      <c r="BC84" s="153">
        <f>SUM(BC81:BC83)</f>
        <v>0</v>
      </c>
      <c r="BD84" s="153">
        <f>SUM(BD81:BD83)</f>
        <v>0</v>
      </c>
      <c r="BE84" s="153">
        <f>SUM(BE81:BE83)</f>
        <v>0</v>
      </c>
    </row>
    <row r="85" spans="1:104">
      <c r="A85" s="134" t="s">
        <v>65</v>
      </c>
      <c r="B85" s="135" t="s">
        <v>204</v>
      </c>
      <c r="C85" s="136" t="s">
        <v>205</v>
      </c>
      <c r="D85" s="137"/>
      <c r="E85" s="138"/>
      <c r="F85" s="138"/>
      <c r="G85" s="139"/>
      <c r="H85" s="140"/>
      <c r="I85" s="140"/>
      <c r="O85" s="141">
        <v>1</v>
      </c>
    </row>
    <row r="86" spans="1:104">
      <c r="A86" s="142">
        <v>57</v>
      </c>
      <c r="B86" s="143" t="s">
        <v>206</v>
      </c>
      <c r="C86" s="144" t="s">
        <v>207</v>
      </c>
      <c r="D86" s="145" t="s">
        <v>81</v>
      </c>
      <c r="E86" s="146">
        <v>923.7192</v>
      </c>
      <c r="F86" s="146"/>
      <c r="G86" s="147">
        <f t="shared" ref="G86:G91" si="18">E86*F86</f>
        <v>0</v>
      </c>
      <c r="O86" s="141">
        <v>2</v>
      </c>
      <c r="AA86" s="114">
        <v>12</v>
      </c>
      <c r="AB86" s="114">
        <v>0</v>
      </c>
      <c r="AC86" s="114">
        <v>57</v>
      </c>
      <c r="AZ86" s="114">
        <v>2</v>
      </c>
      <c r="BA86" s="114">
        <f t="shared" ref="BA86:BA91" si="19">IF(AZ86=1,G86,0)</f>
        <v>0</v>
      </c>
      <c r="BB86" s="114">
        <f t="shared" ref="BB86:BB91" si="20">IF(AZ86=2,G86,0)</f>
        <v>0</v>
      </c>
      <c r="BC86" s="114">
        <f t="shared" ref="BC86:BC91" si="21">IF(AZ86=3,G86,0)</f>
        <v>0</v>
      </c>
      <c r="BD86" s="114">
        <f t="shared" ref="BD86:BD91" si="22">IF(AZ86=4,G86,0)</f>
        <v>0</v>
      </c>
      <c r="BE86" s="114">
        <f t="shared" ref="BE86:BE91" si="23">IF(AZ86=5,G86,0)</f>
        <v>0</v>
      </c>
      <c r="CZ86" s="114">
        <v>0</v>
      </c>
    </row>
    <row r="87" spans="1:104">
      <c r="A87" s="142">
        <v>58</v>
      </c>
      <c r="B87" s="143" t="s">
        <v>208</v>
      </c>
      <c r="C87" s="144" t="s">
        <v>209</v>
      </c>
      <c r="D87" s="145" t="s">
        <v>81</v>
      </c>
      <c r="E87" s="146">
        <v>1847.4384</v>
      </c>
      <c r="F87" s="146"/>
      <c r="G87" s="147">
        <f t="shared" si="18"/>
        <v>0</v>
      </c>
      <c r="O87" s="141">
        <v>2</v>
      </c>
      <c r="AA87" s="114">
        <v>12</v>
      </c>
      <c r="AB87" s="114">
        <v>0</v>
      </c>
      <c r="AC87" s="114">
        <v>58</v>
      </c>
      <c r="AZ87" s="114">
        <v>2</v>
      </c>
      <c r="BA87" s="114">
        <f t="shared" si="19"/>
        <v>0</v>
      </c>
      <c r="BB87" s="114">
        <f t="shared" si="20"/>
        <v>0</v>
      </c>
      <c r="BC87" s="114">
        <f t="shared" si="21"/>
        <v>0</v>
      </c>
      <c r="BD87" s="114">
        <f t="shared" si="22"/>
        <v>0</v>
      </c>
      <c r="BE87" s="114">
        <f t="shared" si="23"/>
        <v>0</v>
      </c>
      <c r="CZ87" s="114">
        <v>0</v>
      </c>
    </row>
    <row r="88" spans="1:104">
      <c r="A88" s="142">
        <v>59</v>
      </c>
      <c r="B88" s="143" t="s">
        <v>210</v>
      </c>
      <c r="C88" s="144" t="s">
        <v>211</v>
      </c>
      <c r="D88" s="145" t="s">
        <v>81</v>
      </c>
      <c r="E88" s="146">
        <v>977.24940000000004</v>
      </c>
      <c r="F88" s="146"/>
      <c r="G88" s="147">
        <f t="shared" si="18"/>
        <v>0</v>
      </c>
      <c r="O88" s="141">
        <v>2</v>
      </c>
      <c r="AA88" s="114">
        <v>12</v>
      </c>
      <c r="AB88" s="114">
        <v>0</v>
      </c>
      <c r="AC88" s="114">
        <v>59</v>
      </c>
      <c r="AZ88" s="114">
        <v>2</v>
      </c>
      <c r="BA88" s="114">
        <f t="shared" si="19"/>
        <v>0</v>
      </c>
      <c r="BB88" s="114">
        <f t="shared" si="20"/>
        <v>0</v>
      </c>
      <c r="BC88" s="114">
        <f t="shared" si="21"/>
        <v>0</v>
      </c>
      <c r="BD88" s="114">
        <f t="shared" si="22"/>
        <v>0</v>
      </c>
      <c r="BE88" s="114">
        <f t="shared" si="23"/>
        <v>0</v>
      </c>
      <c r="CZ88" s="114">
        <v>3.5E-4</v>
      </c>
    </row>
    <row r="89" spans="1:104">
      <c r="A89" s="142">
        <v>60</v>
      </c>
      <c r="B89" s="143" t="s">
        <v>212</v>
      </c>
      <c r="C89" s="144" t="s">
        <v>213</v>
      </c>
      <c r="D89" s="145" t="s">
        <v>214</v>
      </c>
      <c r="E89" s="146">
        <v>369.488</v>
      </c>
      <c r="F89" s="146"/>
      <c r="G89" s="147">
        <f t="shared" si="18"/>
        <v>0</v>
      </c>
      <c r="O89" s="141">
        <v>2</v>
      </c>
      <c r="AA89" s="114">
        <v>12</v>
      </c>
      <c r="AB89" s="114">
        <v>1</v>
      </c>
      <c r="AC89" s="114">
        <v>60</v>
      </c>
      <c r="AZ89" s="114">
        <v>2</v>
      </c>
      <c r="BA89" s="114">
        <f t="shared" si="19"/>
        <v>0</v>
      </c>
      <c r="BB89" s="114">
        <f t="shared" si="20"/>
        <v>0</v>
      </c>
      <c r="BC89" s="114">
        <f t="shared" si="21"/>
        <v>0</v>
      </c>
      <c r="BD89" s="114">
        <f t="shared" si="22"/>
        <v>0</v>
      </c>
      <c r="BE89" s="114">
        <f t="shared" si="23"/>
        <v>0</v>
      </c>
      <c r="CZ89" s="114">
        <v>1</v>
      </c>
    </row>
    <row r="90" spans="1:104">
      <c r="A90" s="142">
        <v>61</v>
      </c>
      <c r="B90" s="143" t="s">
        <v>215</v>
      </c>
      <c r="C90" s="144" t="s">
        <v>555</v>
      </c>
      <c r="D90" s="145" t="s">
        <v>81</v>
      </c>
      <c r="E90" s="146">
        <v>1123.8375000000001</v>
      </c>
      <c r="F90" s="146"/>
      <c r="G90" s="147">
        <f t="shared" si="18"/>
        <v>0</v>
      </c>
      <c r="O90" s="141">
        <v>2</v>
      </c>
      <c r="AA90" s="114">
        <v>12</v>
      </c>
      <c r="AB90" s="114">
        <v>1</v>
      </c>
      <c r="AC90" s="114">
        <v>61</v>
      </c>
      <c r="AZ90" s="114">
        <v>2</v>
      </c>
      <c r="BA90" s="114">
        <f t="shared" si="19"/>
        <v>0</v>
      </c>
      <c r="BB90" s="114">
        <f t="shared" si="20"/>
        <v>0</v>
      </c>
      <c r="BC90" s="114">
        <f t="shared" si="21"/>
        <v>0</v>
      </c>
      <c r="BD90" s="114">
        <f t="shared" si="22"/>
        <v>0</v>
      </c>
      <c r="BE90" s="114">
        <f t="shared" si="23"/>
        <v>0</v>
      </c>
      <c r="CZ90" s="114">
        <v>4.3E-3</v>
      </c>
    </row>
    <row r="91" spans="1:104">
      <c r="A91" s="142">
        <v>62</v>
      </c>
      <c r="B91" s="143" t="s">
        <v>216</v>
      </c>
      <c r="C91" s="144" t="s">
        <v>217</v>
      </c>
      <c r="D91" s="145" t="s">
        <v>54</v>
      </c>
      <c r="E91" s="146">
        <v>3129.04</v>
      </c>
      <c r="F91" s="146"/>
      <c r="G91" s="147">
        <f t="shared" si="18"/>
        <v>0</v>
      </c>
      <c r="O91" s="141">
        <v>2</v>
      </c>
      <c r="AA91" s="114">
        <v>12</v>
      </c>
      <c r="AB91" s="114">
        <v>0</v>
      </c>
      <c r="AC91" s="114">
        <v>62</v>
      </c>
      <c r="AZ91" s="114">
        <v>2</v>
      </c>
      <c r="BA91" s="114">
        <f t="shared" si="19"/>
        <v>0</v>
      </c>
      <c r="BB91" s="114">
        <f t="shared" si="20"/>
        <v>0</v>
      </c>
      <c r="BC91" s="114">
        <f t="shared" si="21"/>
        <v>0</v>
      </c>
      <c r="BD91" s="114">
        <f t="shared" si="22"/>
        <v>0</v>
      </c>
      <c r="BE91" s="114">
        <f t="shared" si="23"/>
        <v>0</v>
      </c>
      <c r="CZ91" s="114">
        <v>0</v>
      </c>
    </row>
    <row r="92" spans="1:104">
      <c r="A92" s="148"/>
      <c r="B92" s="149" t="s">
        <v>69</v>
      </c>
      <c r="C92" s="150" t="str">
        <f>CONCATENATE(B85," ",C85)</f>
        <v>712 Živičné krytiny</v>
      </c>
      <c r="D92" s="148"/>
      <c r="E92" s="151"/>
      <c r="F92" s="151"/>
      <c r="G92" s="152">
        <f>SUM(G85:G91)</f>
        <v>0</v>
      </c>
      <c r="O92" s="141">
        <v>4</v>
      </c>
      <c r="BA92" s="153">
        <f>SUM(BA85:BA91)</f>
        <v>0</v>
      </c>
      <c r="BB92" s="153">
        <f>SUM(BB85:BB91)</f>
        <v>0</v>
      </c>
      <c r="BC92" s="153">
        <f>SUM(BC85:BC91)</f>
        <v>0</v>
      </c>
      <c r="BD92" s="153">
        <f>SUM(BD85:BD91)</f>
        <v>0</v>
      </c>
      <c r="BE92" s="153">
        <f>SUM(BE85:BE91)</f>
        <v>0</v>
      </c>
    </row>
    <row r="93" spans="1:104">
      <c r="A93" s="134" t="s">
        <v>65</v>
      </c>
      <c r="B93" s="135" t="s">
        <v>218</v>
      </c>
      <c r="C93" s="136" t="s">
        <v>219</v>
      </c>
      <c r="D93" s="137"/>
      <c r="E93" s="138"/>
      <c r="F93" s="138"/>
      <c r="G93" s="139"/>
      <c r="H93" s="140"/>
      <c r="I93" s="140"/>
      <c r="O93" s="141">
        <v>1</v>
      </c>
    </row>
    <row r="94" spans="1:104">
      <c r="A94" s="142">
        <v>63</v>
      </c>
      <c r="B94" s="143" t="s">
        <v>220</v>
      </c>
      <c r="C94" s="144" t="s">
        <v>221</v>
      </c>
      <c r="D94" s="145" t="s">
        <v>81</v>
      </c>
      <c r="E94" s="146">
        <v>86.27</v>
      </c>
      <c r="F94" s="146"/>
      <c r="G94" s="147">
        <f t="shared" ref="G94:G101" si="24">E94*F94</f>
        <v>0</v>
      </c>
      <c r="O94" s="141">
        <v>2</v>
      </c>
      <c r="AA94" s="114">
        <v>12</v>
      </c>
      <c r="AB94" s="114">
        <v>0</v>
      </c>
      <c r="AC94" s="114">
        <v>63</v>
      </c>
      <c r="AZ94" s="114">
        <v>2</v>
      </c>
      <c r="BA94" s="114">
        <f t="shared" ref="BA94:BA101" si="25">IF(AZ94=1,G94,0)</f>
        <v>0</v>
      </c>
      <c r="BB94" s="114">
        <f t="shared" ref="BB94:BB101" si="26">IF(AZ94=2,G94,0)</f>
        <v>0</v>
      </c>
      <c r="BC94" s="114">
        <f t="shared" ref="BC94:BC101" si="27">IF(AZ94=3,G94,0)</f>
        <v>0</v>
      </c>
      <c r="BD94" s="114">
        <f t="shared" ref="BD94:BD101" si="28">IF(AZ94=4,G94,0)</f>
        <v>0</v>
      </c>
      <c r="BE94" s="114">
        <f t="shared" ref="BE94:BE101" si="29">IF(AZ94=5,G94,0)</f>
        <v>0</v>
      </c>
      <c r="CZ94" s="114">
        <v>9.0000000000000006E-5</v>
      </c>
    </row>
    <row r="95" spans="1:104">
      <c r="A95" s="142">
        <v>64</v>
      </c>
      <c r="B95" s="143" t="s">
        <v>222</v>
      </c>
      <c r="C95" s="144" t="s">
        <v>223</v>
      </c>
      <c r="D95" s="145" t="s">
        <v>81</v>
      </c>
      <c r="E95" s="146">
        <v>94.897000000000006</v>
      </c>
      <c r="F95" s="146"/>
      <c r="G95" s="147">
        <f t="shared" si="24"/>
        <v>0</v>
      </c>
      <c r="O95" s="141">
        <v>2</v>
      </c>
      <c r="AA95" s="114">
        <v>12</v>
      </c>
      <c r="AB95" s="114">
        <v>1</v>
      </c>
      <c r="AC95" s="114">
        <v>64</v>
      </c>
      <c r="AZ95" s="114">
        <v>2</v>
      </c>
      <c r="BA95" s="114">
        <f t="shared" si="25"/>
        <v>0</v>
      </c>
      <c r="BB95" s="114">
        <f t="shared" si="26"/>
        <v>0</v>
      </c>
      <c r="BC95" s="114">
        <f t="shared" si="27"/>
        <v>0</v>
      </c>
      <c r="BD95" s="114">
        <f t="shared" si="28"/>
        <v>0</v>
      </c>
      <c r="BE95" s="114">
        <f t="shared" si="29"/>
        <v>0</v>
      </c>
      <c r="CZ95" s="114">
        <v>3.7999999999999999E-2</v>
      </c>
    </row>
    <row r="96" spans="1:104">
      <c r="A96" s="142">
        <v>65</v>
      </c>
      <c r="B96" s="143" t="s">
        <v>224</v>
      </c>
      <c r="C96" s="144" t="s">
        <v>225</v>
      </c>
      <c r="D96" s="145" t="s">
        <v>81</v>
      </c>
      <c r="E96" s="146">
        <v>62.064</v>
      </c>
      <c r="F96" s="146"/>
      <c r="G96" s="147">
        <f t="shared" si="24"/>
        <v>0</v>
      </c>
      <c r="O96" s="141">
        <v>2</v>
      </c>
      <c r="AA96" s="114">
        <v>12</v>
      </c>
      <c r="AB96" s="114">
        <v>0</v>
      </c>
      <c r="AC96" s="114">
        <v>65</v>
      </c>
      <c r="AZ96" s="114">
        <v>2</v>
      </c>
      <c r="BA96" s="114">
        <f t="shared" si="25"/>
        <v>0</v>
      </c>
      <c r="BB96" s="114">
        <f t="shared" si="26"/>
        <v>0</v>
      </c>
      <c r="BC96" s="114">
        <f t="shared" si="27"/>
        <v>0</v>
      </c>
      <c r="BD96" s="114">
        <f t="shared" si="28"/>
        <v>0</v>
      </c>
      <c r="BE96" s="114">
        <f t="shared" si="29"/>
        <v>0</v>
      </c>
      <c r="CZ96" s="114">
        <v>3.0000000000000001E-3</v>
      </c>
    </row>
    <row r="97" spans="1:104">
      <c r="A97" s="142">
        <v>66</v>
      </c>
      <c r="B97" s="143" t="s">
        <v>226</v>
      </c>
      <c r="C97" s="144" t="s">
        <v>227</v>
      </c>
      <c r="D97" s="145" t="s">
        <v>81</v>
      </c>
      <c r="E97" s="146">
        <v>1931.2256</v>
      </c>
      <c r="F97" s="146"/>
      <c r="G97" s="147">
        <f t="shared" si="24"/>
        <v>0</v>
      </c>
      <c r="O97" s="141">
        <v>2</v>
      </c>
      <c r="AA97" s="114">
        <v>12</v>
      </c>
      <c r="AB97" s="114">
        <v>0</v>
      </c>
      <c r="AC97" s="114">
        <v>66</v>
      </c>
      <c r="AZ97" s="114">
        <v>2</v>
      </c>
      <c r="BA97" s="114">
        <f t="shared" si="25"/>
        <v>0</v>
      </c>
      <c r="BB97" s="114">
        <f t="shared" si="26"/>
        <v>0</v>
      </c>
      <c r="BC97" s="114">
        <f t="shared" si="27"/>
        <v>0</v>
      </c>
      <c r="BD97" s="114">
        <f t="shared" si="28"/>
        <v>0</v>
      </c>
      <c r="BE97" s="114">
        <f t="shared" si="29"/>
        <v>0</v>
      </c>
      <c r="CZ97" s="114">
        <v>3.1E-4</v>
      </c>
    </row>
    <row r="98" spans="1:104">
      <c r="A98" s="142">
        <v>67</v>
      </c>
      <c r="B98" s="143" t="s">
        <v>228</v>
      </c>
      <c r="C98" s="144" t="s">
        <v>556</v>
      </c>
      <c r="D98" s="145" t="s">
        <v>81</v>
      </c>
      <c r="E98" s="146">
        <v>68.270399999999995</v>
      </c>
      <c r="F98" s="146"/>
      <c r="G98" s="147">
        <f t="shared" si="24"/>
        <v>0</v>
      </c>
      <c r="O98" s="141">
        <v>2</v>
      </c>
      <c r="AA98" s="114">
        <v>12</v>
      </c>
      <c r="AB98" s="114">
        <v>1</v>
      </c>
      <c r="AC98" s="114">
        <v>67</v>
      </c>
      <c r="AZ98" s="114">
        <v>2</v>
      </c>
      <c r="BA98" s="114">
        <f t="shared" si="25"/>
        <v>0</v>
      </c>
      <c r="BB98" s="114">
        <f t="shared" si="26"/>
        <v>0</v>
      </c>
      <c r="BC98" s="114">
        <f t="shared" si="27"/>
        <v>0</v>
      </c>
      <c r="BD98" s="114">
        <f t="shared" si="28"/>
        <v>0</v>
      </c>
      <c r="BE98" s="114">
        <f t="shared" si="29"/>
        <v>0</v>
      </c>
      <c r="CZ98" s="114">
        <v>1.83E-3</v>
      </c>
    </row>
    <row r="99" spans="1:104">
      <c r="A99" s="142">
        <v>68</v>
      </c>
      <c r="B99" s="143" t="s">
        <v>229</v>
      </c>
      <c r="C99" s="144" t="s">
        <v>557</v>
      </c>
      <c r="D99" s="145" t="s">
        <v>81</v>
      </c>
      <c r="E99" s="146">
        <v>1016.092</v>
      </c>
      <c r="F99" s="146"/>
      <c r="G99" s="147">
        <f t="shared" si="24"/>
        <v>0</v>
      </c>
      <c r="O99" s="141">
        <v>2</v>
      </c>
      <c r="AA99" s="114">
        <v>12</v>
      </c>
      <c r="AB99" s="114">
        <v>1</v>
      </c>
      <c r="AC99" s="114">
        <v>68</v>
      </c>
      <c r="AZ99" s="114">
        <v>2</v>
      </c>
      <c r="BA99" s="114">
        <f t="shared" si="25"/>
        <v>0</v>
      </c>
      <c r="BB99" s="114">
        <f t="shared" si="26"/>
        <v>0</v>
      </c>
      <c r="BC99" s="114">
        <f t="shared" si="27"/>
        <v>0</v>
      </c>
      <c r="BD99" s="114">
        <f t="shared" si="28"/>
        <v>0</v>
      </c>
      <c r="BE99" s="114">
        <f t="shared" si="29"/>
        <v>0</v>
      </c>
      <c r="CZ99" s="114">
        <v>4.6299999999999996E-3</v>
      </c>
    </row>
    <row r="100" spans="1:104">
      <c r="A100" s="142">
        <v>69</v>
      </c>
      <c r="B100" s="143" t="s">
        <v>230</v>
      </c>
      <c r="C100" s="144" t="s">
        <v>231</v>
      </c>
      <c r="D100" s="145" t="s">
        <v>72</v>
      </c>
      <c r="E100" s="146">
        <v>153.60839999999999</v>
      </c>
      <c r="F100" s="146"/>
      <c r="G100" s="147">
        <f t="shared" si="24"/>
        <v>0</v>
      </c>
      <c r="O100" s="141">
        <v>2</v>
      </c>
      <c r="AA100" s="114">
        <v>12</v>
      </c>
      <c r="AB100" s="114">
        <v>0</v>
      </c>
      <c r="AC100" s="114">
        <v>69</v>
      </c>
      <c r="AZ100" s="114">
        <v>2</v>
      </c>
      <c r="BA100" s="114">
        <f t="shared" si="25"/>
        <v>0</v>
      </c>
      <c r="BB100" s="114">
        <f t="shared" si="26"/>
        <v>0</v>
      </c>
      <c r="BC100" s="114">
        <f t="shared" si="27"/>
        <v>0</v>
      </c>
      <c r="BD100" s="114">
        <f t="shared" si="28"/>
        <v>0</v>
      </c>
      <c r="BE100" s="114">
        <f t="shared" si="29"/>
        <v>0</v>
      </c>
      <c r="CZ100" s="114">
        <v>0</v>
      </c>
    </row>
    <row r="101" spans="1:104">
      <c r="A101" s="142">
        <v>70</v>
      </c>
      <c r="B101" s="143" t="s">
        <v>232</v>
      </c>
      <c r="C101" s="144" t="s">
        <v>233</v>
      </c>
      <c r="D101" s="145" t="s">
        <v>54</v>
      </c>
      <c r="E101" s="146">
        <v>13178.51</v>
      </c>
      <c r="F101" s="146"/>
      <c r="G101" s="147">
        <f t="shared" si="24"/>
        <v>0</v>
      </c>
      <c r="O101" s="141">
        <v>2</v>
      </c>
      <c r="AA101" s="114">
        <v>12</v>
      </c>
      <c r="AB101" s="114">
        <v>0</v>
      </c>
      <c r="AC101" s="114">
        <v>70</v>
      </c>
      <c r="AZ101" s="114">
        <v>2</v>
      </c>
      <c r="BA101" s="114">
        <f t="shared" si="25"/>
        <v>0</v>
      </c>
      <c r="BB101" s="114">
        <f t="shared" si="26"/>
        <v>0</v>
      </c>
      <c r="BC101" s="114">
        <f t="shared" si="27"/>
        <v>0</v>
      </c>
      <c r="BD101" s="114">
        <f t="shared" si="28"/>
        <v>0</v>
      </c>
      <c r="BE101" s="114">
        <f t="shared" si="29"/>
        <v>0</v>
      </c>
      <c r="CZ101" s="114">
        <v>0</v>
      </c>
    </row>
    <row r="102" spans="1:104">
      <c r="A102" s="148"/>
      <c r="B102" s="149" t="s">
        <v>69</v>
      </c>
      <c r="C102" s="150" t="str">
        <f>CONCATENATE(B93," ",C93)</f>
        <v>713 Izolace tepelné</v>
      </c>
      <c r="D102" s="148"/>
      <c r="E102" s="151"/>
      <c r="F102" s="151"/>
      <c r="G102" s="152">
        <f>SUM(G93:G101)</f>
        <v>0</v>
      </c>
      <c r="O102" s="141">
        <v>4</v>
      </c>
      <c r="BA102" s="153">
        <f>SUM(BA93:BA101)</f>
        <v>0</v>
      </c>
      <c r="BB102" s="153">
        <f>SUM(BB93:BB101)</f>
        <v>0</v>
      </c>
      <c r="BC102" s="153">
        <f>SUM(BC93:BC101)</f>
        <v>0</v>
      </c>
      <c r="BD102" s="153">
        <f>SUM(BD93:BD101)</f>
        <v>0</v>
      </c>
      <c r="BE102" s="153">
        <f>SUM(BE93:BE101)</f>
        <v>0</v>
      </c>
    </row>
    <row r="103" spans="1:104">
      <c r="A103" s="134" t="s">
        <v>65</v>
      </c>
      <c r="B103" s="135" t="s">
        <v>545</v>
      </c>
      <c r="C103" s="136" t="s">
        <v>546</v>
      </c>
      <c r="D103" s="137"/>
      <c r="E103" s="184"/>
      <c r="F103" s="184"/>
      <c r="G103" s="185"/>
      <c r="O103" s="141"/>
      <c r="BA103" s="153"/>
      <c r="BB103" s="153"/>
      <c r="BC103" s="153"/>
      <c r="BD103" s="153"/>
      <c r="BE103" s="153"/>
    </row>
    <row r="104" spans="1:104" s="236" customFormat="1" ht="11.25">
      <c r="A104" s="173" t="s">
        <v>547</v>
      </c>
      <c r="B104" s="239" t="s">
        <v>548</v>
      </c>
      <c r="C104" s="240" t="s">
        <v>549</v>
      </c>
      <c r="D104" s="173" t="s">
        <v>77</v>
      </c>
      <c r="E104" s="171">
        <v>1</v>
      </c>
      <c r="F104" s="171"/>
      <c r="G104" s="170">
        <f>'ZT 200'!G43</f>
        <v>0</v>
      </c>
      <c r="O104" s="237"/>
      <c r="BA104" s="238"/>
      <c r="BB104" s="238"/>
      <c r="BC104" s="238"/>
      <c r="BD104" s="238"/>
      <c r="BE104" s="238"/>
    </row>
    <row r="105" spans="1:104" s="209" customFormat="1">
      <c r="A105" s="242"/>
      <c r="B105" s="241" t="s">
        <v>550</v>
      </c>
      <c r="C105" s="188" t="s">
        <v>551</v>
      </c>
      <c r="D105" s="242"/>
      <c r="E105" s="243"/>
      <c r="F105" s="243"/>
      <c r="G105" s="190">
        <f>SUM(G104)</f>
        <v>0</v>
      </c>
      <c r="O105" s="244"/>
      <c r="BA105" s="245"/>
      <c r="BB105" s="245"/>
      <c r="BC105" s="245"/>
      <c r="BD105" s="245"/>
      <c r="BE105" s="245"/>
    </row>
    <row r="106" spans="1:104">
      <c r="A106" s="134" t="s">
        <v>65</v>
      </c>
      <c r="B106" s="135" t="s">
        <v>334</v>
      </c>
      <c r="C106" s="136" t="s">
        <v>335</v>
      </c>
      <c r="D106" s="137"/>
      <c r="E106" s="184"/>
      <c r="F106" s="184"/>
      <c r="G106" s="185"/>
      <c r="O106" s="141"/>
      <c r="BA106" s="153"/>
      <c r="BB106" s="153"/>
      <c r="BC106" s="153"/>
      <c r="BD106" s="153"/>
      <c r="BE106" s="153"/>
    </row>
    <row r="107" spans="1:104">
      <c r="A107" s="173">
        <v>10</v>
      </c>
      <c r="B107" s="172" t="s">
        <v>358</v>
      </c>
      <c r="C107" s="186" t="s">
        <v>359</v>
      </c>
      <c r="D107" s="173" t="s">
        <v>77</v>
      </c>
      <c r="E107" s="171">
        <v>1</v>
      </c>
      <c r="F107" s="171"/>
      <c r="G107" s="170">
        <f>E107*F107</f>
        <v>0</v>
      </c>
      <c r="O107" s="141"/>
      <c r="BA107" s="153"/>
      <c r="BB107" s="153"/>
      <c r="BC107" s="153"/>
      <c r="BD107" s="153"/>
      <c r="BE107" s="153"/>
    </row>
    <row r="108" spans="1:104">
      <c r="A108" s="187"/>
      <c r="B108" s="149" t="s">
        <v>69</v>
      </c>
      <c r="C108" s="188" t="s">
        <v>352</v>
      </c>
      <c r="D108" s="187"/>
      <c r="E108" s="189"/>
      <c r="F108" s="189"/>
      <c r="G108" s="190">
        <f>SUM(G107)</f>
        <v>0</v>
      </c>
      <c r="O108" s="141"/>
      <c r="BA108" s="153"/>
      <c r="BB108" s="153"/>
      <c r="BC108" s="153"/>
      <c r="BD108" s="153"/>
      <c r="BE108" s="153"/>
    </row>
    <row r="109" spans="1:104">
      <c r="A109" s="134" t="s">
        <v>65</v>
      </c>
      <c r="B109" s="135" t="s">
        <v>234</v>
      </c>
      <c r="C109" s="136" t="s">
        <v>235</v>
      </c>
      <c r="D109" s="137"/>
      <c r="E109" s="138"/>
      <c r="F109" s="138"/>
      <c r="G109" s="139"/>
      <c r="H109" s="140"/>
      <c r="I109" s="140"/>
      <c r="O109" s="141">
        <v>1</v>
      </c>
    </row>
    <row r="110" spans="1:104">
      <c r="A110" s="142">
        <v>71</v>
      </c>
      <c r="B110" s="143" t="s">
        <v>236</v>
      </c>
      <c r="C110" s="144" t="s">
        <v>237</v>
      </c>
      <c r="D110" s="145" t="s">
        <v>81</v>
      </c>
      <c r="E110" s="146">
        <v>22.498200000000001</v>
      </c>
      <c r="F110" s="146"/>
      <c r="G110" s="147">
        <f>E110*F110</f>
        <v>0</v>
      </c>
      <c r="O110" s="141">
        <v>2</v>
      </c>
      <c r="AA110" s="114">
        <v>12</v>
      </c>
      <c r="AB110" s="114">
        <v>0</v>
      </c>
      <c r="AC110" s="114">
        <v>71</v>
      </c>
      <c r="AZ110" s="114">
        <v>2</v>
      </c>
      <c r="BA110" s="114">
        <f>IF(AZ110=1,G110,0)</f>
        <v>0</v>
      </c>
      <c r="BB110" s="114">
        <f>IF(AZ110=2,G110,0)</f>
        <v>0</v>
      </c>
      <c r="BC110" s="114">
        <f>IF(AZ110=3,G110,0)</f>
        <v>0</v>
      </c>
      <c r="BD110" s="114">
        <f>IF(AZ110=4,G110,0)</f>
        <v>0</v>
      </c>
      <c r="BE110" s="114">
        <f>IF(AZ110=5,G110,0)</f>
        <v>0</v>
      </c>
      <c r="CZ110" s="114">
        <v>0</v>
      </c>
    </row>
    <row r="111" spans="1:104">
      <c r="A111" s="142">
        <v>72</v>
      </c>
      <c r="B111" s="143" t="s">
        <v>238</v>
      </c>
      <c r="C111" s="144" t="s">
        <v>239</v>
      </c>
      <c r="D111" s="145" t="s">
        <v>81</v>
      </c>
      <c r="E111" s="146">
        <v>24.75</v>
      </c>
      <c r="F111" s="146"/>
      <c r="G111" s="147">
        <f>E111*F111</f>
        <v>0</v>
      </c>
      <c r="O111" s="141">
        <v>2</v>
      </c>
      <c r="AA111" s="114">
        <v>12</v>
      </c>
      <c r="AB111" s="114">
        <v>1</v>
      </c>
      <c r="AC111" s="114">
        <v>72</v>
      </c>
      <c r="AZ111" s="114">
        <v>2</v>
      </c>
      <c r="BA111" s="114">
        <f>IF(AZ111=1,G111,0)</f>
        <v>0</v>
      </c>
      <c r="BB111" s="114">
        <f>IF(AZ111=2,G111,0)</f>
        <v>0</v>
      </c>
      <c r="BC111" s="114">
        <f>IF(AZ111=3,G111,0)</f>
        <v>0</v>
      </c>
      <c r="BD111" s="114">
        <f>IF(AZ111=4,G111,0)</f>
        <v>0</v>
      </c>
      <c r="BE111" s="114">
        <f>IF(AZ111=5,G111,0)</f>
        <v>0</v>
      </c>
      <c r="CZ111" s="114">
        <v>1.4800000000000001E-2</v>
      </c>
    </row>
    <row r="112" spans="1:104">
      <c r="A112" s="142">
        <v>73</v>
      </c>
      <c r="B112" s="143" t="s">
        <v>240</v>
      </c>
      <c r="C112" s="144" t="s">
        <v>241</v>
      </c>
      <c r="D112" s="145" t="s">
        <v>54</v>
      </c>
      <c r="E112" s="146">
        <v>75.599999999999994</v>
      </c>
      <c r="F112" s="146"/>
      <c r="G112" s="147">
        <f>E112*F112</f>
        <v>0</v>
      </c>
      <c r="O112" s="141">
        <v>2</v>
      </c>
      <c r="AA112" s="114">
        <v>12</v>
      </c>
      <c r="AB112" s="114">
        <v>0</v>
      </c>
      <c r="AC112" s="114">
        <v>73</v>
      </c>
      <c r="AZ112" s="114">
        <v>2</v>
      </c>
      <c r="BA112" s="114">
        <f>IF(AZ112=1,G112,0)</f>
        <v>0</v>
      </c>
      <c r="BB112" s="114">
        <f>IF(AZ112=2,G112,0)</f>
        <v>0</v>
      </c>
      <c r="BC112" s="114">
        <f>IF(AZ112=3,G112,0)</f>
        <v>0</v>
      </c>
      <c r="BD112" s="114">
        <f>IF(AZ112=4,G112,0)</f>
        <v>0</v>
      </c>
      <c r="BE112" s="114">
        <f>IF(AZ112=5,G112,0)</f>
        <v>0</v>
      </c>
      <c r="CZ112" s="114">
        <v>0</v>
      </c>
    </row>
    <row r="113" spans="1:104">
      <c r="A113" s="148"/>
      <c r="B113" s="149" t="s">
        <v>69</v>
      </c>
      <c r="C113" s="150" t="str">
        <f>CONCATENATE(B109," ",C109)</f>
        <v>762 Konstrukce tesařské</v>
      </c>
      <c r="D113" s="148"/>
      <c r="E113" s="151"/>
      <c r="F113" s="151"/>
      <c r="G113" s="152">
        <f>SUM(G109:G112)</f>
        <v>0</v>
      </c>
      <c r="O113" s="141">
        <v>4</v>
      </c>
      <c r="BA113" s="153">
        <f>SUM(BA109:BA112)</f>
        <v>0</v>
      </c>
      <c r="BB113" s="153">
        <f>SUM(BB109:BB112)</f>
        <v>0</v>
      </c>
      <c r="BC113" s="153">
        <f>SUM(BC109:BC112)</f>
        <v>0</v>
      </c>
      <c r="BD113" s="153">
        <f>SUM(BD109:BD112)</f>
        <v>0</v>
      </c>
      <c r="BE113" s="153">
        <f>SUM(BE109:BE112)</f>
        <v>0</v>
      </c>
    </row>
    <row r="114" spans="1:104">
      <c r="A114" s="134" t="s">
        <v>65</v>
      </c>
      <c r="B114" s="135" t="s">
        <v>242</v>
      </c>
      <c r="C114" s="136" t="s">
        <v>243</v>
      </c>
      <c r="D114" s="137"/>
      <c r="E114" s="138"/>
      <c r="F114" s="138"/>
      <c r="G114" s="139"/>
      <c r="H114" s="140"/>
      <c r="I114" s="140"/>
      <c r="O114" s="141">
        <v>1</v>
      </c>
    </row>
    <row r="115" spans="1:104">
      <c r="A115" s="142">
        <v>74</v>
      </c>
      <c r="B115" s="143" t="s">
        <v>244</v>
      </c>
      <c r="C115" s="144" t="s">
        <v>245</v>
      </c>
      <c r="D115" s="145" t="s">
        <v>106</v>
      </c>
      <c r="E115" s="146">
        <v>104</v>
      </c>
      <c r="F115" s="146"/>
      <c r="G115" s="147">
        <f t="shared" ref="G115:G125" si="30">E115*F115</f>
        <v>0</v>
      </c>
      <c r="O115" s="141">
        <v>2</v>
      </c>
      <c r="AA115" s="114">
        <v>12</v>
      </c>
      <c r="AB115" s="114">
        <v>0</v>
      </c>
      <c r="AC115" s="114">
        <v>74</v>
      </c>
      <c r="AZ115" s="114">
        <v>2</v>
      </c>
      <c r="BA115" s="114">
        <f t="shared" ref="BA115:BA125" si="31">IF(AZ115=1,G115,0)</f>
        <v>0</v>
      </c>
      <c r="BB115" s="114">
        <f t="shared" ref="BB115:BB125" si="32">IF(AZ115=2,G115,0)</f>
        <v>0</v>
      </c>
      <c r="BC115" s="114">
        <f t="shared" ref="BC115:BC125" si="33">IF(AZ115=3,G115,0)</f>
        <v>0</v>
      </c>
      <c r="BD115" s="114">
        <f t="shared" ref="BD115:BD125" si="34">IF(AZ115=4,G115,0)</f>
        <v>0</v>
      </c>
      <c r="BE115" s="114">
        <f t="shared" ref="BE115:BE125" si="35">IF(AZ115=5,G115,0)</f>
        <v>0</v>
      </c>
      <c r="CZ115" s="114">
        <v>3.3999999999999998E-3</v>
      </c>
    </row>
    <row r="116" spans="1:104" ht="22.5">
      <c r="A116" s="142">
        <v>75</v>
      </c>
      <c r="B116" s="143" t="s">
        <v>246</v>
      </c>
      <c r="C116" s="144" t="s">
        <v>247</v>
      </c>
      <c r="D116" s="145" t="s">
        <v>111</v>
      </c>
      <c r="E116" s="146">
        <v>10</v>
      </c>
      <c r="F116" s="146"/>
      <c r="G116" s="147">
        <f t="shared" si="30"/>
        <v>0</v>
      </c>
      <c r="O116" s="141">
        <v>2</v>
      </c>
      <c r="AA116" s="114">
        <v>12</v>
      </c>
      <c r="AB116" s="114">
        <v>0</v>
      </c>
      <c r="AC116" s="114">
        <v>75</v>
      </c>
      <c r="AZ116" s="114">
        <v>2</v>
      </c>
      <c r="BA116" s="114">
        <f t="shared" si="31"/>
        <v>0</v>
      </c>
      <c r="BB116" s="114">
        <f t="shared" si="32"/>
        <v>0</v>
      </c>
      <c r="BC116" s="114">
        <f t="shared" si="33"/>
        <v>0</v>
      </c>
      <c r="BD116" s="114">
        <f t="shared" si="34"/>
        <v>0</v>
      </c>
      <c r="BE116" s="114">
        <f t="shared" si="35"/>
        <v>0</v>
      </c>
      <c r="CZ116" s="114">
        <v>3.4000000000000002E-4</v>
      </c>
    </row>
    <row r="117" spans="1:104">
      <c r="A117" s="142">
        <v>76</v>
      </c>
      <c r="B117" s="143" t="s">
        <v>248</v>
      </c>
      <c r="C117" s="144" t="s">
        <v>249</v>
      </c>
      <c r="D117" s="145" t="s">
        <v>106</v>
      </c>
      <c r="E117" s="146">
        <v>146</v>
      </c>
      <c r="F117" s="146"/>
      <c r="G117" s="147">
        <f t="shared" si="30"/>
        <v>0</v>
      </c>
      <c r="O117" s="141">
        <v>2</v>
      </c>
      <c r="AA117" s="114">
        <v>12</v>
      </c>
      <c r="AB117" s="114">
        <v>0</v>
      </c>
      <c r="AC117" s="114">
        <v>76</v>
      </c>
      <c r="AZ117" s="114">
        <v>2</v>
      </c>
      <c r="BA117" s="114">
        <f t="shared" si="31"/>
        <v>0</v>
      </c>
      <c r="BB117" s="114">
        <f t="shared" si="32"/>
        <v>0</v>
      </c>
      <c r="BC117" s="114">
        <f t="shared" si="33"/>
        <v>0</v>
      </c>
      <c r="BD117" s="114">
        <f t="shared" si="34"/>
        <v>0</v>
      </c>
      <c r="BE117" s="114">
        <f t="shared" si="35"/>
        <v>0</v>
      </c>
      <c r="CZ117" s="114">
        <v>2.0500000000000002E-3</v>
      </c>
    </row>
    <row r="118" spans="1:104" ht="22.5">
      <c r="A118" s="142">
        <v>77</v>
      </c>
      <c r="B118" s="143" t="s">
        <v>250</v>
      </c>
      <c r="C118" s="144" t="s">
        <v>251</v>
      </c>
      <c r="D118" s="145" t="s">
        <v>106</v>
      </c>
      <c r="E118" s="146">
        <v>37</v>
      </c>
      <c r="F118" s="146"/>
      <c r="G118" s="147">
        <f t="shared" si="30"/>
        <v>0</v>
      </c>
      <c r="O118" s="141">
        <v>2</v>
      </c>
      <c r="AA118" s="114">
        <v>12</v>
      </c>
      <c r="AB118" s="114">
        <v>0</v>
      </c>
      <c r="AC118" s="114">
        <v>77</v>
      </c>
      <c r="AZ118" s="114">
        <v>2</v>
      </c>
      <c r="BA118" s="114">
        <f t="shared" si="31"/>
        <v>0</v>
      </c>
      <c r="BB118" s="114">
        <f t="shared" si="32"/>
        <v>0</v>
      </c>
      <c r="BC118" s="114">
        <f t="shared" si="33"/>
        <v>0</v>
      </c>
      <c r="BD118" s="114">
        <f t="shared" si="34"/>
        <v>0</v>
      </c>
      <c r="BE118" s="114">
        <f t="shared" si="35"/>
        <v>0</v>
      </c>
      <c r="CZ118" s="114">
        <v>3.4499999999999999E-3</v>
      </c>
    </row>
    <row r="119" spans="1:104" ht="22.5">
      <c r="A119" s="142">
        <v>78</v>
      </c>
      <c r="B119" s="143" t="s">
        <v>252</v>
      </c>
      <c r="C119" s="144" t="s">
        <v>253</v>
      </c>
      <c r="D119" s="145" t="s">
        <v>106</v>
      </c>
      <c r="E119" s="146">
        <v>146</v>
      </c>
      <c r="F119" s="146"/>
      <c r="G119" s="147">
        <f t="shared" si="30"/>
        <v>0</v>
      </c>
      <c r="O119" s="141">
        <v>2</v>
      </c>
      <c r="AA119" s="114">
        <v>12</v>
      </c>
      <c r="AB119" s="114">
        <v>0</v>
      </c>
      <c r="AC119" s="114">
        <v>78</v>
      </c>
      <c r="AZ119" s="114">
        <v>2</v>
      </c>
      <c r="BA119" s="114">
        <f t="shared" si="31"/>
        <v>0</v>
      </c>
      <c r="BB119" s="114">
        <f t="shared" si="32"/>
        <v>0</v>
      </c>
      <c r="BC119" s="114">
        <f t="shared" si="33"/>
        <v>0</v>
      </c>
      <c r="BD119" s="114">
        <f t="shared" si="34"/>
        <v>0</v>
      </c>
      <c r="BE119" s="114">
        <f t="shared" si="35"/>
        <v>0</v>
      </c>
      <c r="CZ119" s="114">
        <v>4.8199999999999996E-3</v>
      </c>
    </row>
    <row r="120" spans="1:104">
      <c r="A120" s="142">
        <v>79</v>
      </c>
      <c r="B120" s="143" t="s">
        <v>254</v>
      </c>
      <c r="C120" s="144" t="s">
        <v>255</v>
      </c>
      <c r="D120" s="145" t="s">
        <v>106</v>
      </c>
      <c r="E120" s="146">
        <v>27</v>
      </c>
      <c r="F120" s="146"/>
      <c r="G120" s="147">
        <f t="shared" si="30"/>
        <v>0</v>
      </c>
      <c r="O120" s="141">
        <v>2</v>
      </c>
      <c r="AA120" s="114">
        <v>12</v>
      </c>
      <c r="AB120" s="114">
        <v>0</v>
      </c>
      <c r="AC120" s="114">
        <v>79</v>
      </c>
      <c r="AZ120" s="114">
        <v>2</v>
      </c>
      <c r="BA120" s="114">
        <f t="shared" si="31"/>
        <v>0</v>
      </c>
      <c r="BB120" s="114">
        <f t="shared" si="32"/>
        <v>0</v>
      </c>
      <c r="BC120" s="114">
        <f t="shared" si="33"/>
        <v>0</v>
      </c>
      <c r="BD120" s="114">
        <f t="shared" si="34"/>
        <v>0</v>
      </c>
      <c r="BE120" s="114">
        <f t="shared" si="35"/>
        <v>0</v>
      </c>
      <c r="CZ120" s="114">
        <v>3.8E-3</v>
      </c>
    </row>
    <row r="121" spans="1:104">
      <c r="A121" s="142">
        <v>80</v>
      </c>
      <c r="B121" s="143" t="s">
        <v>256</v>
      </c>
      <c r="C121" s="144" t="s">
        <v>257</v>
      </c>
      <c r="D121" s="145" t="s">
        <v>106</v>
      </c>
      <c r="E121" s="146">
        <v>40</v>
      </c>
      <c r="F121" s="146"/>
      <c r="G121" s="147">
        <f t="shared" si="30"/>
        <v>0</v>
      </c>
      <c r="O121" s="141">
        <v>2</v>
      </c>
      <c r="AA121" s="114">
        <v>12</v>
      </c>
      <c r="AB121" s="114">
        <v>0</v>
      </c>
      <c r="AC121" s="114">
        <v>80</v>
      </c>
      <c r="AZ121" s="114">
        <v>2</v>
      </c>
      <c r="BA121" s="114">
        <f t="shared" si="31"/>
        <v>0</v>
      </c>
      <c r="BB121" s="114">
        <f t="shared" si="32"/>
        <v>0</v>
      </c>
      <c r="BC121" s="114">
        <f t="shared" si="33"/>
        <v>0</v>
      </c>
      <c r="BD121" s="114">
        <f t="shared" si="34"/>
        <v>0</v>
      </c>
      <c r="BE121" s="114">
        <f t="shared" si="35"/>
        <v>0</v>
      </c>
      <c r="CZ121" s="114">
        <v>4.8900000000000002E-3</v>
      </c>
    </row>
    <row r="122" spans="1:104" ht="22.5">
      <c r="A122" s="142">
        <v>81</v>
      </c>
      <c r="B122" s="143" t="s">
        <v>258</v>
      </c>
      <c r="C122" s="144" t="s">
        <v>259</v>
      </c>
      <c r="D122" s="145" t="s">
        <v>111</v>
      </c>
      <c r="E122" s="146">
        <v>4</v>
      </c>
      <c r="F122" s="146"/>
      <c r="G122" s="147">
        <f t="shared" si="30"/>
        <v>0</v>
      </c>
      <c r="O122" s="141">
        <v>2</v>
      </c>
      <c r="AA122" s="114">
        <v>12</v>
      </c>
      <c r="AB122" s="114">
        <v>0</v>
      </c>
      <c r="AC122" s="114">
        <v>81</v>
      </c>
      <c r="AZ122" s="114">
        <v>2</v>
      </c>
      <c r="BA122" s="114">
        <f t="shared" si="31"/>
        <v>0</v>
      </c>
      <c r="BB122" s="114">
        <f t="shared" si="32"/>
        <v>0</v>
      </c>
      <c r="BC122" s="114">
        <f t="shared" si="33"/>
        <v>0</v>
      </c>
      <c r="BD122" s="114">
        <f t="shared" si="34"/>
        <v>0</v>
      </c>
      <c r="BE122" s="114">
        <f t="shared" si="35"/>
        <v>0</v>
      </c>
      <c r="CZ122" s="114">
        <v>3.7399999999999998E-3</v>
      </c>
    </row>
    <row r="123" spans="1:104" ht="22.5">
      <c r="A123" s="142">
        <v>82</v>
      </c>
      <c r="B123" s="143" t="s">
        <v>260</v>
      </c>
      <c r="C123" s="144" t="s">
        <v>261</v>
      </c>
      <c r="D123" s="145" t="s">
        <v>111</v>
      </c>
      <c r="E123" s="146">
        <v>3</v>
      </c>
      <c r="F123" s="146"/>
      <c r="G123" s="147">
        <f t="shared" si="30"/>
        <v>0</v>
      </c>
      <c r="O123" s="141">
        <v>2</v>
      </c>
      <c r="AA123" s="114">
        <v>12</v>
      </c>
      <c r="AB123" s="114">
        <v>0</v>
      </c>
      <c r="AC123" s="114">
        <v>82</v>
      </c>
      <c r="AZ123" s="114">
        <v>2</v>
      </c>
      <c r="BA123" s="114">
        <f t="shared" si="31"/>
        <v>0</v>
      </c>
      <c r="BB123" s="114">
        <f t="shared" si="32"/>
        <v>0</v>
      </c>
      <c r="BC123" s="114">
        <f t="shared" si="33"/>
        <v>0</v>
      </c>
      <c r="BD123" s="114">
        <f t="shared" si="34"/>
        <v>0</v>
      </c>
      <c r="BE123" s="114">
        <f t="shared" si="35"/>
        <v>0</v>
      </c>
      <c r="CZ123" s="114">
        <v>4.2700000000000004E-3</v>
      </c>
    </row>
    <row r="124" spans="1:104" ht="22.5">
      <c r="A124" s="142">
        <v>83</v>
      </c>
      <c r="B124" s="143" t="s">
        <v>262</v>
      </c>
      <c r="C124" s="144" t="s">
        <v>263</v>
      </c>
      <c r="D124" s="145" t="s">
        <v>81</v>
      </c>
      <c r="E124" s="146">
        <v>9.5</v>
      </c>
      <c r="F124" s="146"/>
      <c r="G124" s="147">
        <f t="shared" si="30"/>
        <v>0</v>
      </c>
      <c r="O124" s="141">
        <v>2</v>
      </c>
      <c r="AA124" s="114">
        <v>12</v>
      </c>
      <c r="AB124" s="114">
        <v>0</v>
      </c>
      <c r="AC124" s="114">
        <v>83</v>
      </c>
      <c r="AZ124" s="114">
        <v>2</v>
      </c>
      <c r="BA124" s="114">
        <f t="shared" si="31"/>
        <v>0</v>
      </c>
      <c r="BB124" s="114">
        <f t="shared" si="32"/>
        <v>0</v>
      </c>
      <c r="BC124" s="114">
        <f t="shared" si="33"/>
        <v>0</v>
      </c>
      <c r="BD124" s="114">
        <f t="shared" si="34"/>
        <v>0</v>
      </c>
      <c r="BE124" s="114">
        <f t="shared" si="35"/>
        <v>0</v>
      </c>
      <c r="CZ124" s="114">
        <v>0</v>
      </c>
    </row>
    <row r="125" spans="1:104">
      <c r="A125" s="142">
        <v>84</v>
      </c>
      <c r="B125" s="143" t="s">
        <v>264</v>
      </c>
      <c r="C125" s="144" t="s">
        <v>265</v>
      </c>
      <c r="D125" s="145" t="s">
        <v>54</v>
      </c>
      <c r="E125" s="146">
        <v>3042.8</v>
      </c>
      <c r="F125" s="146"/>
      <c r="G125" s="147">
        <f t="shared" si="30"/>
        <v>0</v>
      </c>
      <c r="O125" s="141">
        <v>2</v>
      </c>
      <c r="AA125" s="114">
        <v>12</v>
      </c>
      <c r="AB125" s="114">
        <v>0</v>
      </c>
      <c r="AC125" s="114">
        <v>84</v>
      </c>
      <c r="AZ125" s="114">
        <v>2</v>
      </c>
      <c r="BA125" s="114">
        <f t="shared" si="31"/>
        <v>0</v>
      </c>
      <c r="BB125" s="114">
        <f t="shared" si="32"/>
        <v>0</v>
      </c>
      <c r="BC125" s="114">
        <f t="shared" si="33"/>
        <v>0</v>
      </c>
      <c r="BD125" s="114">
        <f t="shared" si="34"/>
        <v>0</v>
      </c>
      <c r="BE125" s="114">
        <f t="shared" si="35"/>
        <v>0</v>
      </c>
      <c r="CZ125" s="114">
        <v>0</v>
      </c>
    </row>
    <row r="126" spans="1:104">
      <c r="A126" s="148"/>
      <c r="B126" s="149" t="s">
        <v>69</v>
      </c>
      <c r="C126" s="150" t="str">
        <f>CONCATENATE(B114," ",C114)</f>
        <v>764 Konstrukce klempířské</v>
      </c>
      <c r="D126" s="148"/>
      <c r="E126" s="151"/>
      <c r="F126" s="151"/>
      <c r="G126" s="152">
        <f>SUM(G114:G125)</f>
        <v>0</v>
      </c>
      <c r="O126" s="141">
        <v>4</v>
      </c>
      <c r="BA126" s="153">
        <f>SUM(BA114:BA125)</f>
        <v>0</v>
      </c>
      <c r="BB126" s="153">
        <f>SUM(BB114:BB125)</f>
        <v>0</v>
      </c>
      <c r="BC126" s="153">
        <f>SUM(BC114:BC125)</f>
        <v>0</v>
      </c>
      <c r="BD126" s="153">
        <f>SUM(BD114:BD125)</f>
        <v>0</v>
      </c>
      <c r="BE126" s="153">
        <f>SUM(BE114:BE125)</f>
        <v>0</v>
      </c>
    </row>
    <row r="127" spans="1:104">
      <c r="A127" s="134" t="s">
        <v>65</v>
      </c>
      <c r="B127" s="135" t="s">
        <v>266</v>
      </c>
      <c r="C127" s="136" t="s">
        <v>267</v>
      </c>
      <c r="D127" s="137"/>
      <c r="E127" s="138"/>
      <c r="F127" s="138"/>
      <c r="G127" s="139"/>
      <c r="H127" s="140"/>
      <c r="I127" s="140"/>
      <c r="O127" s="141">
        <v>1</v>
      </c>
    </row>
    <row r="128" spans="1:104" ht="22.5">
      <c r="A128" s="142">
        <v>85</v>
      </c>
      <c r="B128" s="143" t="s">
        <v>268</v>
      </c>
      <c r="C128" s="144" t="s">
        <v>269</v>
      </c>
      <c r="D128" s="145" t="s">
        <v>77</v>
      </c>
      <c r="E128" s="146">
        <v>64</v>
      </c>
      <c r="F128" s="146"/>
      <c r="G128" s="147">
        <f t="shared" ref="G128:G133" si="36">E128*F128</f>
        <v>0</v>
      </c>
      <c r="O128" s="141">
        <v>2</v>
      </c>
      <c r="AA128" s="114">
        <v>12</v>
      </c>
      <c r="AB128" s="114">
        <v>0</v>
      </c>
      <c r="AC128" s="114">
        <v>85</v>
      </c>
      <c r="AZ128" s="114">
        <v>2</v>
      </c>
      <c r="BA128" s="114">
        <f t="shared" ref="BA128:BA133" si="37">IF(AZ128=1,G128,0)</f>
        <v>0</v>
      </c>
      <c r="BB128" s="114">
        <f t="shared" ref="BB128:BB133" si="38">IF(AZ128=2,G128,0)</f>
        <v>0</v>
      </c>
      <c r="BC128" s="114">
        <f t="shared" ref="BC128:BC133" si="39">IF(AZ128=3,G128,0)</f>
        <v>0</v>
      </c>
      <c r="BD128" s="114">
        <f t="shared" ref="BD128:BD133" si="40">IF(AZ128=4,G128,0)</f>
        <v>0</v>
      </c>
      <c r="BE128" s="114">
        <f t="shared" ref="BE128:BE133" si="41">IF(AZ128=5,G128,0)</f>
        <v>0</v>
      </c>
      <c r="CZ128" s="114">
        <v>0</v>
      </c>
    </row>
    <row r="129" spans="1:104" ht="22.5">
      <c r="A129" s="142">
        <v>86</v>
      </c>
      <c r="B129" s="143" t="s">
        <v>270</v>
      </c>
      <c r="C129" s="144" t="s">
        <v>271</v>
      </c>
      <c r="D129" s="145" t="s">
        <v>77</v>
      </c>
      <c r="E129" s="146">
        <v>12</v>
      </c>
      <c r="F129" s="146"/>
      <c r="G129" s="147">
        <f t="shared" si="36"/>
        <v>0</v>
      </c>
      <c r="O129" s="141">
        <v>2</v>
      </c>
      <c r="AA129" s="114">
        <v>12</v>
      </c>
      <c r="AB129" s="114">
        <v>0</v>
      </c>
      <c r="AC129" s="114">
        <v>86</v>
      </c>
      <c r="AZ129" s="114">
        <v>2</v>
      </c>
      <c r="BA129" s="114">
        <f t="shared" si="37"/>
        <v>0</v>
      </c>
      <c r="BB129" s="114">
        <f t="shared" si="38"/>
        <v>0</v>
      </c>
      <c r="BC129" s="114">
        <f t="shared" si="39"/>
        <v>0</v>
      </c>
      <c r="BD129" s="114">
        <f t="shared" si="40"/>
        <v>0</v>
      </c>
      <c r="BE129" s="114">
        <f t="shared" si="41"/>
        <v>0</v>
      </c>
      <c r="CZ129" s="114">
        <v>0</v>
      </c>
    </row>
    <row r="130" spans="1:104" ht="22.5">
      <c r="A130" s="142">
        <v>87</v>
      </c>
      <c r="B130" s="143" t="s">
        <v>272</v>
      </c>
      <c r="C130" s="144" t="s">
        <v>273</v>
      </c>
      <c r="D130" s="145" t="s">
        <v>77</v>
      </c>
      <c r="E130" s="146">
        <v>1</v>
      </c>
      <c r="F130" s="146"/>
      <c r="G130" s="147">
        <f t="shared" si="36"/>
        <v>0</v>
      </c>
      <c r="O130" s="141">
        <v>2</v>
      </c>
      <c r="AA130" s="114">
        <v>12</v>
      </c>
      <c r="AB130" s="114">
        <v>0</v>
      </c>
      <c r="AC130" s="114">
        <v>87</v>
      </c>
      <c r="AZ130" s="114">
        <v>2</v>
      </c>
      <c r="BA130" s="114">
        <f t="shared" si="37"/>
        <v>0</v>
      </c>
      <c r="BB130" s="114">
        <f t="shared" si="38"/>
        <v>0</v>
      </c>
      <c r="BC130" s="114">
        <f t="shared" si="39"/>
        <v>0</v>
      </c>
      <c r="BD130" s="114">
        <f t="shared" si="40"/>
        <v>0</v>
      </c>
      <c r="BE130" s="114">
        <f t="shared" si="41"/>
        <v>0</v>
      </c>
      <c r="CZ130" s="114">
        <v>0</v>
      </c>
    </row>
    <row r="131" spans="1:104" ht="22.5">
      <c r="A131" s="142">
        <v>88</v>
      </c>
      <c r="B131" s="143" t="s">
        <v>274</v>
      </c>
      <c r="C131" s="144" t="s">
        <v>275</v>
      </c>
      <c r="D131" s="145" t="s">
        <v>77</v>
      </c>
      <c r="E131" s="146">
        <v>1</v>
      </c>
      <c r="F131" s="146"/>
      <c r="G131" s="147">
        <f t="shared" si="36"/>
        <v>0</v>
      </c>
      <c r="O131" s="141">
        <v>2</v>
      </c>
      <c r="AA131" s="114">
        <v>12</v>
      </c>
      <c r="AB131" s="114">
        <v>0</v>
      </c>
      <c r="AC131" s="114">
        <v>88</v>
      </c>
      <c r="AZ131" s="114">
        <v>2</v>
      </c>
      <c r="BA131" s="114">
        <f t="shared" si="37"/>
        <v>0</v>
      </c>
      <c r="BB131" s="114">
        <f t="shared" si="38"/>
        <v>0</v>
      </c>
      <c r="BC131" s="114">
        <f t="shared" si="39"/>
        <v>0</v>
      </c>
      <c r="BD131" s="114">
        <f t="shared" si="40"/>
        <v>0</v>
      </c>
      <c r="BE131" s="114">
        <f t="shared" si="41"/>
        <v>0</v>
      </c>
      <c r="CZ131" s="114">
        <v>0</v>
      </c>
    </row>
    <row r="132" spans="1:104">
      <c r="A132" s="142">
        <v>89</v>
      </c>
      <c r="B132" s="143" t="s">
        <v>276</v>
      </c>
      <c r="C132" s="144" t="s">
        <v>277</v>
      </c>
      <c r="D132" s="145" t="s">
        <v>81</v>
      </c>
      <c r="E132" s="146">
        <v>81.5</v>
      </c>
      <c r="F132" s="146"/>
      <c r="G132" s="147">
        <f t="shared" si="36"/>
        <v>0</v>
      </c>
      <c r="O132" s="141">
        <v>2</v>
      </c>
      <c r="AA132" s="114">
        <v>12</v>
      </c>
      <c r="AB132" s="114">
        <v>0</v>
      </c>
      <c r="AC132" s="114">
        <v>89</v>
      </c>
      <c r="AZ132" s="114">
        <v>2</v>
      </c>
      <c r="BA132" s="114">
        <f t="shared" si="37"/>
        <v>0</v>
      </c>
      <c r="BB132" s="114">
        <f t="shared" si="38"/>
        <v>0</v>
      </c>
      <c r="BC132" s="114">
        <f t="shared" si="39"/>
        <v>0</v>
      </c>
      <c r="BD132" s="114">
        <f t="shared" si="40"/>
        <v>0</v>
      </c>
      <c r="BE132" s="114">
        <f t="shared" si="41"/>
        <v>0</v>
      </c>
      <c r="CZ132" s="114">
        <v>0</v>
      </c>
    </row>
    <row r="133" spans="1:104">
      <c r="A133" s="142">
        <v>90</v>
      </c>
      <c r="B133" s="143" t="s">
        <v>278</v>
      </c>
      <c r="C133" s="144" t="s">
        <v>279</v>
      </c>
      <c r="D133" s="145" t="s">
        <v>54</v>
      </c>
      <c r="E133" s="146">
        <v>8410.4500000000007</v>
      </c>
      <c r="F133" s="146"/>
      <c r="G133" s="147">
        <f t="shared" si="36"/>
        <v>0</v>
      </c>
      <c r="O133" s="141">
        <v>2</v>
      </c>
      <c r="AA133" s="114">
        <v>12</v>
      </c>
      <c r="AB133" s="114">
        <v>0</v>
      </c>
      <c r="AC133" s="114">
        <v>90</v>
      </c>
      <c r="AZ133" s="114">
        <v>2</v>
      </c>
      <c r="BA133" s="114">
        <f t="shared" si="37"/>
        <v>0</v>
      </c>
      <c r="BB133" s="114">
        <f t="shared" si="38"/>
        <v>0</v>
      </c>
      <c r="BC133" s="114">
        <f t="shared" si="39"/>
        <v>0</v>
      </c>
      <c r="BD133" s="114">
        <f t="shared" si="40"/>
        <v>0</v>
      </c>
      <c r="BE133" s="114">
        <f t="shared" si="41"/>
        <v>0</v>
      </c>
      <c r="CZ133" s="114">
        <v>0</v>
      </c>
    </row>
    <row r="134" spans="1:104">
      <c r="A134" s="148"/>
      <c r="B134" s="149" t="s">
        <v>69</v>
      </c>
      <c r="C134" s="150" t="str">
        <f>CONCATENATE(B127," ",C127)</f>
        <v>766 Konstrukce truhlářské</v>
      </c>
      <c r="D134" s="148"/>
      <c r="E134" s="151"/>
      <c r="F134" s="151"/>
      <c r="G134" s="152">
        <f>SUM(G127:G133)</f>
        <v>0</v>
      </c>
      <c r="O134" s="141">
        <v>4</v>
      </c>
      <c r="BA134" s="153">
        <f>SUM(BA127:BA133)</f>
        <v>0</v>
      </c>
      <c r="BB134" s="153">
        <f>SUM(BB127:BB133)</f>
        <v>0</v>
      </c>
      <c r="BC134" s="153">
        <f>SUM(BC127:BC133)</f>
        <v>0</v>
      </c>
      <c r="BD134" s="153">
        <f>SUM(BD127:BD133)</f>
        <v>0</v>
      </c>
      <c r="BE134" s="153">
        <f>SUM(BE127:BE133)</f>
        <v>0</v>
      </c>
    </row>
    <row r="135" spans="1:104">
      <c r="A135" s="134" t="s">
        <v>65</v>
      </c>
      <c r="B135" s="135" t="s">
        <v>280</v>
      </c>
      <c r="C135" s="136" t="s">
        <v>281</v>
      </c>
      <c r="D135" s="137"/>
      <c r="E135" s="138"/>
      <c r="F135" s="138"/>
      <c r="G135" s="139"/>
      <c r="H135" s="140"/>
      <c r="I135" s="140"/>
      <c r="O135" s="141">
        <v>1</v>
      </c>
    </row>
    <row r="136" spans="1:104">
      <c r="A136" s="142">
        <v>91</v>
      </c>
      <c r="B136" s="143" t="s">
        <v>282</v>
      </c>
      <c r="C136" s="144" t="s">
        <v>283</v>
      </c>
      <c r="D136" s="145" t="s">
        <v>68</v>
      </c>
      <c r="E136" s="146">
        <v>64</v>
      </c>
      <c r="F136" s="146"/>
      <c r="G136" s="147">
        <f t="shared" ref="G136:G141" si="42">E136*F136</f>
        <v>0</v>
      </c>
      <c r="O136" s="141">
        <v>2</v>
      </c>
      <c r="AA136" s="114">
        <v>12</v>
      </c>
      <c r="AB136" s="114">
        <v>0</v>
      </c>
      <c r="AC136" s="114">
        <v>91</v>
      </c>
      <c r="AZ136" s="114">
        <v>2</v>
      </c>
      <c r="BA136" s="114">
        <f t="shared" ref="BA136:BA141" si="43">IF(AZ136=1,G136,0)</f>
        <v>0</v>
      </c>
      <c r="BB136" s="114">
        <f t="shared" ref="BB136:BB141" si="44">IF(AZ136=2,G136,0)</f>
        <v>0</v>
      </c>
      <c r="BC136" s="114">
        <f t="shared" ref="BC136:BC141" si="45">IF(AZ136=3,G136,0)</f>
        <v>0</v>
      </c>
      <c r="BD136" s="114">
        <f t="shared" ref="BD136:BD141" si="46">IF(AZ136=4,G136,0)</f>
        <v>0</v>
      </c>
      <c r="BE136" s="114">
        <f t="shared" ref="BE136:BE141" si="47">IF(AZ136=5,G136,0)</f>
        <v>0</v>
      </c>
      <c r="CZ136" s="114">
        <v>0</v>
      </c>
    </row>
    <row r="137" spans="1:104">
      <c r="A137" s="142">
        <v>92</v>
      </c>
      <c r="B137" s="143" t="s">
        <v>284</v>
      </c>
      <c r="C137" s="144" t="s">
        <v>285</v>
      </c>
      <c r="D137" s="145" t="s">
        <v>68</v>
      </c>
      <c r="E137" s="146">
        <v>12</v>
      </c>
      <c r="F137" s="146"/>
      <c r="G137" s="147">
        <f t="shared" si="42"/>
        <v>0</v>
      </c>
      <c r="O137" s="141">
        <v>2</v>
      </c>
      <c r="AA137" s="114">
        <v>12</v>
      </c>
      <c r="AB137" s="114">
        <v>0</v>
      </c>
      <c r="AC137" s="114">
        <v>92</v>
      </c>
      <c r="AZ137" s="114">
        <v>2</v>
      </c>
      <c r="BA137" s="114">
        <f t="shared" si="43"/>
        <v>0</v>
      </c>
      <c r="BB137" s="114">
        <f t="shared" si="44"/>
        <v>0</v>
      </c>
      <c r="BC137" s="114">
        <f t="shared" si="45"/>
        <v>0</v>
      </c>
      <c r="BD137" s="114">
        <f t="shared" si="46"/>
        <v>0</v>
      </c>
      <c r="BE137" s="114">
        <f t="shared" si="47"/>
        <v>0</v>
      </c>
      <c r="CZ137" s="114">
        <v>0</v>
      </c>
    </row>
    <row r="138" spans="1:104">
      <c r="A138" s="142">
        <v>93</v>
      </c>
      <c r="B138" s="143" t="s">
        <v>286</v>
      </c>
      <c r="C138" s="144" t="s">
        <v>287</v>
      </c>
      <c r="D138" s="145" t="s">
        <v>68</v>
      </c>
      <c r="E138" s="146">
        <v>8</v>
      </c>
      <c r="F138" s="146"/>
      <c r="G138" s="147">
        <f t="shared" si="42"/>
        <v>0</v>
      </c>
      <c r="O138" s="141">
        <v>2</v>
      </c>
      <c r="AA138" s="114">
        <v>12</v>
      </c>
      <c r="AB138" s="114">
        <v>0</v>
      </c>
      <c r="AC138" s="114">
        <v>93</v>
      </c>
      <c r="AZ138" s="114">
        <v>2</v>
      </c>
      <c r="BA138" s="114">
        <f t="shared" si="43"/>
        <v>0</v>
      </c>
      <c r="BB138" s="114">
        <f t="shared" si="44"/>
        <v>0</v>
      </c>
      <c r="BC138" s="114">
        <f t="shared" si="45"/>
        <v>0</v>
      </c>
      <c r="BD138" s="114">
        <f t="shared" si="46"/>
        <v>0</v>
      </c>
      <c r="BE138" s="114">
        <f t="shared" si="47"/>
        <v>0</v>
      </c>
      <c r="CZ138" s="114">
        <v>0</v>
      </c>
    </row>
    <row r="139" spans="1:104">
      <c r="A139" s="142">
        <v>94</v>
      </c>
      <c r="B139" s="143" t="s">
        <v>288</v>
      </c>
      <c r="C139" s="144" t="s">
        <v>289</v>
      </c>
      <c r="D139" s="145" t="s">
        <v>68</v>
      </c>
      <c r="E139" s="146">
        <v>8</v>
      </c>
      <c r="F139" s="146"/>
      <c r="G139" s="147">
        <f t="shared" si="42"/>
        <v>0</v>
      </c>
      <c r="O139" s="141">
        <v>2</v>
      </c>
      <c r="AA139" s="114">
        <v>12</v>
      </c>
      <c r="AB139" s="114">
        <v>0</v>
      </c>
      <c r="AC139" s="114">
        <v>94</v>
      </c>
      <c r="AZ139" s="114">
        <v>2</v>
      </c>
      <c r="BA139" s="114">
        <f t="shared" si="43"/>
        <v>0</v>
      </c>
      <c r="BB139" s="114">
        <f t="shared" si="44"/>
        <v>0</v>
      </c>
      <c r="BC139" s="114">
        <f t="shared" si="45"/>
        <v>0</v>
      </c>
      <c r="BD139" s="114">
        <f t="shared" si="46"/>
        <v>0</v>
      </c>
      <c r="BE139" s="114">
        <f t="shared" si="47"/>
        <v>0</v>
      </c>
      <c r="CZ139" s="114">
        <v>0</v>
      </c>
    </row>
    <row r="140" spans="1:104">
      <c r="A140" s="142">
        <v>95</v>
      </c>
      <c r="B140" s="143" t="s">
        <v>290</v>
      </c>
      <c r="C140" s="144" t="s">
        <v>291</v>
      </c>
      <c r="D140" s="145" t="s">
        <v>77</v>
      </c>
      <c r="E140" s="146">
        <v>6</v>
      </c>
      <c r="F140" s="146"/>
      <c r="G140" s="147">
        <f t="shared" si="42"/>
        <v>0</v>
      </c>
      <c r="O140" s="141">
        <v>2</v>
      </c>
      <c r="AA140" s="114">
        <v>12</v>
      </c>
      <c r="AB140" s="114">
        <v>0</v>
      </c>
      <c r="AC140" s="114">
        <v>95</v>
      </c>
      <c r="AZ140" s="114">
        <v>2</v>
      </c>
      <c r="BA140" s="114">
        <f t="shared" si="43"/>
        <v>0</v>
      </c>
      <c r="BB140" s="114">
        <f t="shared" si="44"/>
        <v>0</v>
      </c>
      <c r="BC140" s="114">
        <f t="shared" si="45"/>
        <v>0</v>
      </c>
      <c r="BD140" s="114">
        <f t="shared" si="46"/>
        <v>0</v>
      </c>
      <c r="BE140" s="114">
        <f t="shared" si="47"/>
        <v>0</v>
      </c>
      <c r="CZ140" s="114">
        <v>0</v>
      </c>
    </row>
    <row r="141" spans="1:104">
      <c r="A141" s="142">
        <v>96</v>
      </c>
      <c r="B141" s="143" t="s">
        <v>292</v>
      </c>
      <c r="C141" s="144" t="s">
        <v>293</v>
      </c>
      <c r="D141" s="145" t="s">
        <v>54</v>
      </c>
      <c r="E141" s="146">
        <v>3016.4</v>
      </c>
      <c r="F141" s="146"/>
      <c r="G141" s="147">
        <f t="shared" si="42"/>
        <v>0</v>
      </c>
      <c r="O141" s="141">
        <v>2</v>
      </c>
      <c r="AA141" s="114">
        <v>12</v>
      </c>
      <c r="AB141" s="114">
        <v>0</v>
      </c>
      <c r="AC141" s="114">
        <v>96</v>
      </c>
      <c r="AZ141" s="114">
        <v>2</v>
      </c>
      <c r="BA141" s="114">
        <f t="shared" si="43"/>
        <v>0</v>
      </c>
      <c r="BB141" s="114">
        <f t="shared" si="44"/>
        <v>0</v>
      </c>
      <c r="BC141" s="114">
        <f t="shared" si="45"/>
        <v>0</v>
      </c>
      <c r="BD141" s="114">
        <f t="shared" si="46"/>
        <v>0</v>
      </c>
      <c r="BE141" s="114">
        <f t="shared" si="47"/>
        <v>0</v>
      </c>
      <c r="CZ141" s="114">
        <v>0</v>
      </c>
    </row>
    <row r="142" spans="1:104">
      <c r="A142" s="148"/>
      <c r="B142" s="149" t="s">
        <v>69</v>
      </c>
      <c r="C142" s="150" t="str">
        <f>CONCATENATE(B135," ",C135)</f>
        <v>767 Konstrukce zámečnické</v>
      </c>
      <c r="D142" s="148"/>
      <c r="E142" s="151"/>
      <c r="F142" s="151"/>
      <c r="G142" s="152">
        <f>SUM(G135:G141)</f>
        <v>0</v>
      </c>
      <c r="O142" s="141">
        <v>4</v>
      </c>
      <c r="BA142" s="153">
        <f>SUM(BA135:BA141)</f>
        <v>0</v>
      </c>
      <c r="BB142" s="153">
        <f>SUM(BB135:BB141)</f>
        <v>0</v>
      </c>
      <c r="BC142" s="153">
        <f>SUM(BC135:BC141)</f>
        <v>0</v>
      </c>
      <c r="BD142" s="153">
        <f>SUM(BD135:BD141)</f>
        <v>0</v>
      </c>
      <c r="BE142" s="153">
        <f>SUM(BE135:BE141)</f>
        <v>0</v>
      </c>
    </row>
    <row r="143" spans="1:104">
      <c r="A143" s="134" t="s">
        <v>65</v>
      </c>
      <c r="B143" s="135" t="s">
        <v>294</v>
      </c>
      <c r="C143" s="136" t="s">
        <v>295</v>
      </c>
      <c r="D143" s="137"/>
      <c r="E143" s="138"/>
      <c r="F143" s="138"/>
      <c r="G143" s="139"/>
      <c r="H143" s="140"/>
      <c r="I143" s="140"/>
      <c r="O143" s="141">
        <v>1</v>
      </c>
    </row>
    <row r="144" spans="1:104">
      <c r="A144" s="142">
        <v>97</v>
      </c>
      <c r="B144" s="143" t="s">
        <v>296</v>
      </c>
      <c r="C144" s="144" t="s">
        <v>297</v>
      </c>
      <c r="D144" s="145" t="s">
        <v>81</v>
      </c>
      <c r="E144" s="146">
        <v>5.9</v>
      </c>
      <c r="F144" s="146"/>
      <c r="G144" s="147">
        <f>E144*F144</f>
        <v>0</v>
      </c>
      <c r="O144" s="141">
        <v>2</v>
      </c>
      <c r="AA144" s="114">
        <v>12</v>
      </c>
      <c r="AB144" s="114">
        <v>0</v>
      </c>
      <c r="AC144" s="114">
        <v>97</v>
      </c>
      <c r="AZ144" s="114">
        <v>2</v>
      </c>
      <c r="BA144" s="114">
        <f>IF(AZ144=1,G144,0)</f>
        <v>0</v>
      </c>
      <c r="BB144" s="114">
        <f>IF(AZ144=2,G144,0)</f>
        <v>0</v>
      </c>
      <c r="BC144" s="114">
        <f>IF(AZ144=3,G144,0)</f>
        <v>0</v>
      </c>
      <c r="BD144" s="114">
        <f>IF(AZ144=4,G144,0)</f>
        <v>0</v>
      </c>
      <c r="BE144" s="114">
        <f>IF(AZ144=5,G144,0)</f>
        <v>0</v>
      </c>
      <c r="CZ144" s="114">
        <v>0</v>
      </c>
    </row>
    <row r="145" spans="1:104">
      <c r="A145" s="142">
        <v>98</v>
      </c>
      <c r="B145" s="143" t="s">
        <v>298</v>
      </c>
      <c r="C145" s="144" t="s">
        <v>299</v>
      </c>
      <c r="D145" s="145" t="s">
        <v>81</v>
      </c>
      <c r="E145" s="146">
        <v>5.9</v>
      </c>
      <c r="F145" s="146"/>
      <c r="G145" s="147">
        <f>E145*F145</f>
        <v>0</v>
      </c>
      <c r="O145" s="141">
        <v>2</v>
      </c>
      <c r="AA145" s="114">
        <v>12</v>
      </c>
      <c r="AB145" s="114">
        <v>0</v>
      </c>
      <c r="AC145" s="114">
        <v>98</v>
      </c>
      <c r="AZ145" s="114">
        <v>2</v>
      </c>
      <c r="BA145" s="114">
        <f>IF(AZ145=1,G145,0)</f>
        <v>0</v>
      </c>
      <c r="BB145" s="114">
        <f>IF(AZ145=2,G145,0)</f>
        <v>0</v>
      </c>
      <c r="BC145" s="114">
        <f>IF(AZ145=3,G145,0)</f>
        <v>0</v>
      </c>
      <c r="BD145" s="114">
        <f>IF(AZ145=4,G145,0)</f>
        <v>0</v>
      </c>
      <c r="BE145" s="114">
        <f>IF(AZ145=5,G145,0)</f>
        <v>0</v>
      </c>
      <c r="CZ145" s="114">
        <v>0</v>
      </c>
    </row>
    <row r="146" spans="1:104" ht="22.5">
      <c r="A146" s="142">
        <v>99</v>
      </c>
      <c r="B146" s="143" t="s">
        <v>300</v>
      </c>
      <c r="C146" s="144" t="s">
        <v>301</v>
      </c>
      <c r="D146" s="145" t="s">
        <v>81</v>
      </c>
      <c r="E146" s="146">
        <v>5.9</v>
      </c>
      <c r="F146" s="146"/>
      <c r="G146" s="147">
        <f>E146*F146</f>
        <v>0</v>
      </c>
      <c r="O146" s="141">
        <v>2</v>
      </c>
      <c r="AA146" s="114">
        <v>12</v>
      </c>
      <c r="AB146" s="114">
        <v>0</v>
      </c>
      <c r="AC146" s="114">
        <v>99</v>
      </c>
      <c r="AZ146" s="114">
        <v>2</v>
      </c>
      <c r="BA146" s="114">
        <f>IF(AZ146=1,G146,0)</f>
        <v>0</v>
      </c>
      <c r="BB146" s="114">
        <f>IF(AZ146=2,G146,0)</f>
        <v>0</v>
      </c>
      <c r="BC146" s="114">
        <f>IF(AZ146=3,G146,0)</f>
        <v>0</v>
      </c>
      <c r="BD146" s="114">
        <f>IF(AZ146=4,G146,0)</f>
        <v>0</v>
      </c>
      <c r="BE146" s="114">
        <f>IF(AZ146=5,G146,0)</f>
        <v>0</v>
      </c>
      <c r="CZ146" s="114">
        <v>4.3499999999999997E-3</v>
      </c>
    </row>
    <row r="147" spans="1:104">
      <c r="A147" s="142">
        <v>100</v>
      </c>
      <c r="B147" s="143" t="s">
        <v>302</v>
      </c>
      <c r="C147" s="144" t="s">
        <v>303</v>
      </c>
      <c r="D147" s="145" t="s">
        <v>54</v>
      </c>
      <c r="E147" s="146">
        <v>80.5</v>
      </c>
      <c r="F147" s="146"/>
      <c r="G147" s="147">
        <f>E147*F147</f>
        <v>0</v>
      </c>
      <c r="O147" s="141">
        <v>2</v>
      </c>
      <c r="AA147" s="114">
        <v>12</v>
      </c>
      <c r="AB147" s="114">
        <v>0</v>
      </c>
      <c r="AC147" s="114">
        <v>100</v>
      </c>
      <c r="AZ147" s="114">
        <v>2</v>
      </c>
      <c r="BA147" s="114">
        <f>IF(AZ147=1,G147,0)</f>
        <v>0</v>
      </c>
      <c r="BB147" s="114">
        <f>IF(AZ147=2,G147,0)</f>
        <v>0</v>
      </c>
      <c r="BC147" s="114">
        <f>IF(AZ147=3,G147,0)</f>
        <v>0</v>
      </c>
      <c r="BD147" s="114">
        <f>IF(AZ147=4,G147,0)</f>
        <v>0</v>
      </c>
      <c r="BE147" s="114">
        <f>IF(AZ147=5,G147,0)</f>
        <v>0</v>
      </c>
      <c r="CZ147" s="114">
        <v>0</v>
      </c>
    </row>
    <row r="148" spans="1:104">
      <c r="A148" s="148"/>
      <c r="B148" s="149" t="s">
        <v>69</v>
      </c>
      <c r="C148" s="150" t="str">
        <f>CONCATENATE(B143," ",C143)</f>
        <v>776 Podlahy povlakové</v>
      </c>
      <c r="D148" s="148"/>
      <c r="E148" s="151"/>
      <c r="F148" s="151"/>
      <c r="G148" s="152">
        <f>SUM(G143:G147)</f>
        <v>0</v>
      </c>
      <c r="O148" s="141">
        <v>4</v>
      </c>
      <c r="BA148" s="153">
        <f>SUM(BA143:BA147)</f>
        <v>0</v>
      </c>
      <c r="BB148" s="153">
        <f>SUM(BB143:BB147)</f>
        <v>0</v>
      </c>
      <c r="BC148" s="153">
        <f>SUM(BC143:BC147)</f>
        <v>0</v>
      </c>
      <c r="BD148" s="153">
        <f>SUM(BD143:BD147)</f>
        <v>0</v>
      </c>
      <c r="BE148" s="153">
        <f>SUM(BE143:BE147)</f>
        <v>0</v>
      </c>
    </row>
    <row r="149" spans="1:104">
      <c r="A149" s="134" t="s">
        <v>65</v>
      </c>
      <c r="B149" s="135" t="s">
        <v>304</v>
      </c>
      <c r="C149" s="136" t="s">
        <v>305</v>
      </c>
      <c r="D149" s="137"/>
      <c r="E149" s="138"/>
      <c r="F149" s="138"/>
      <c r="G149" s="139"/>
      <c r="H149" s="140"/>
      <c r="I149" s="140"/>
      <c r="O149" s="141">
        <v>1</v>
      </c>
    </row>
    <row r="150" spans="1:104">
      <c r="A150" s="142">
        <v>101</v>
      </c>
      <c r="B150" s="143" t="s">
        <v>306</v>
      </c>
      <c r="C150" s="144" t="s">
        <v>307</v>
      </c>
      <c r="D150" s="145" t="s">
        <v>81</v>
      </c>
      <c r="E150" s="146">
        <v>38.335000000000001</v>
      </c>
      <c r="F150" s="146"/>
      <c r="G150" s="147">
        <f>E150*F150</f>
        <v>0</v>
      </c>
      <c r="O150" s="141">
        <v>2</v>
      </c>
      <c r="AA150" s="114">
        <v>12</v>
      </c>
      <c r="AB150" s="114">
        <v>0</v>
      </c>
      <c r="AC150" s="114">
        <v>101</v>
      </c>
      <c r="AZ150" s="114">
        <v>2</v>
      </c>
      <c r="BA150" s="114">
        <f>IF(AZ150=1,G150,0)</f>
        <v>0</v>
      </c>
      <c r="BB150" s="114">
        <f>IF(AZ150=2,G150,0)</f>
        <v>0</v>
      </c>
      <c r="BC150" s="114">
        <f>IF(AZ150=3,G150,0)</f>
        <v>0</v>
      </c>
      <c r="BD150" s="114">
        <f>IF(AZ150=4,G150,0)</f>
        <v>0</v>
      </c>
      <c r="BE150" s="114">
        <f>IF(AZ150=5,G150,0)</f>
        <v>0</v>
      </c>
      <c r="CZ150" s="114">
        <v>4.8000000000000001E-4</v>
      </c>
    </row>
    <row r="151" spans="1:104">
      <c r="A151" s="142">
        <v>102</v>
      </c>
      <c r="B151" s="143" t="s">
        <v>308</v>
      </c>
      <c r="C151" s="144" t="s">
        <v>309</v>
      </c>
      <c r="D151" s="145" t="s">
        <v>81</v>
      </c>
      <c r="E151" s="146">
        <v>38.340000000000003</v>
      </c>
      <c r="F151" s="146"/>
      <c r="G151" s="147">
        <f>E151*F151</f>
        <v>0</v>
      </c>
      <c r="O151" s="141">
        <v>2</v>
      </c>
      <c r="AA151" s="114">
        <v>12</v>
      </c>
      <c r="AB151" s="114">
        <v>0</v>
      </c>
      <c r="AC151" s="114">
        <v>102</v>
      </c>
      <c r="AZ151" s="114">
        <v>2</v>
      </c>
      <c r="BA151" s="114">
        <f>IF(AZ151=1,G151,0)</f>
        <v>0</v>
      </c>
      <c r="BB151" s="114">
        <f>IF(AZ151=2,G151,0)</f>
        <v>0</v>
      </c>
      <c r="BC151" s="114">
        <f>IF(AZ151=3,G151,0)</f>
        <v>0</v>
      </c>
      <c r="BD151" s="114">
        <f>IF(AZ151=4,G151,0)</f>
        <v>0</v>
      </c>
      <c r="BE151" s="114">
        <f>IF(AZ151=5,G151,0)</f>
        <v>0</v>
      </c>
      <c r="CZ151" s="114">
        <v>1.4999999999999999E-4</v>
      </c>
    </row>
    <row r="152" spans="1:104">
      <c r="A152" s="148"/>
      <c r="B152" s="149" t="s">
        <v>69</v>
      </c>
      <c r="C152" s="150" t="str">
        <f>CONCATENATE(B149," ",C149)</f>
        <v>784 Malby</v>
      </c>
      <c r="D152" s="148"/>
      <c r="E152" s="151"/>
      <c r="F152" s="151"/>
      <c r="G152" s="152">
        <f>SUM(G149:G151)</f>
        <v>0</v>
      </c>
      <c r="O152" s="141">
        <v>4</v>
      </c>
      <c r="BA152" s="153">
        <f>SUM(BA149:BA151)</f>
        <v>0</v>
      </c>
      <c r="BB152" s="153">
        <f>SUM(BB149:BB151)</f>
        <v>0</v>
      </c>
      <c r="BC152" s="153">
        <f>SUM(BC149:BC151)</f>
        <v>0</v>
      </c>
      <c r="BD152" s="153">
        <f>SUM(BD149:BD151)</f>
        <v>0</v>
      </c>
      <c r="BE152" s="153">
        <f>SUM(BE149:BE151)</f>
        <v>0</v>
      </c>
    </row>
    <row r="153" spans="1:104">
      <c r="A153" s="134" t="s">
        <v>65</v>
      </c>
      <c r="B153" s="135" t="s">
        <v>310</v>
      </c>
      <c r="C153" s="136" t="s">
        <v>311</v>
      </c>
      <c r="D153" s="137"/>
      <c r="E153" s="138"/>
      <c r="F153" s="138"/>
      <c r="G153" s="139"/>
      <c r="H153" s="140"/>
      <c r="I153" s="140"/>
      <c r="O153" s="141">
        <v>1</v>
      </c>
    </row>
    <row r="154" spans="1:104">
      <c r="A154" s="142">
        <v>103</v>
      </c>
      <c r="B154" s="143" t="s">
        <v>312</v>
      </c>
      <c r="C154" s="144" t="s">
        <v>313</v>
      </c>
      <c r="D154" s="145" t="s">
        <v>314</v>
      </c>
      <c r="E154" s="146">
        <v>1</v>
      </c>
      <c r="F154" s="146"/>
      <c r="G154" s="147">
        <f>E154*F154</f>
        <v>0</v>
      </c>
      <c r="O154" s="141">
        <v>2</v>
      </c>
      <c r="AA154" s="114">
        <v>12</v>
      </c>
      <c r="AB154" s="114">
        <v>0</v>
      </c>
      <c r="AC154" s="114">
        <v>103</v>
      </c>
      <c r="AZ154" s="114">
        <v>4</v>
      </c>
      <c r="BA154" s="114">
        <f>IF(AZ154=1,G154,0)</f>
        <v>0</v>
      </c>
      <c r="BB154" s="114">
        <f>IF(AZ154=2,G154,0)</f>
        <v>0</v>
      </c>
      <c r="BC154" s="114">
        <f>IF(AZ154=3,G154,0)</f>
        <v>0</v>
      </c>
      <c r="BD154" s="114">
        <f>IF(AZ154=4,G154,0)</f>
        <v>0</v>
      </c>
      <c r="BE154" s="114">
        <f>IF(AZ154=5,G154,0)</f>
        <v>0</v>
      </c>
      <c r="CZ154" s="114">
        <v>0.29942999999999997</v>
      </c>
    </row>
    <row r="155" spans="1:104">
      <c r="A155" s="148"/>
      <c r="B155" s="149" t="s">
        <v>69</v>
      </c>
      <c r="C155" s="150" t="str">
        <f>CONCATENATE(B153," ",C153)</f>
        <v>M21 Elektromontáže</v>
      </c>
      <c r="D155" s="148"/>
      <c r="E155" s="151"/>
      <c r="F155" s="151"/>
      <c r="G155" s="152">
        <f>SUM(G153:G154)</f>
        <v>0</v>
      </c>
      <c r="O155" s="141">
        <v>4</v>
      </c>
      <c r="BA155" s="153">
        <f>SUM(BA153:BA154)</f>
        <v>0</v>
      </c>
      <c r="BB155" s="153">
        <f>SUM(BB153:BB154)</f>
        <v>0</v>
      </c>
      <c r="BC155" s="153">
        <f>SUM(BC153:BC154)</f>
        <v>0</v>
      </c>
      <c r="BD155" s="153">
        <f>SUM(BD153:BD154)</f>
        <v>0</v>
      </c>
      <c r="BE155" s="153">
        <f>SUM(BE153:BE154)</f>
        <v>0</v>
      </c>
    </row>
    <row r="156" spans="1:104">
      <c r="A156" s="134" t="s">
        <v>65</v>
      </c>
      <c r="B156" s="135" t="s">
        <v>386</v>
      </c>
      <c r="C156" s="136" t="s">
        <v>385</v>
      </c>
      <c r="D156" s="137"/>
      <c r="E156" s="138"/>
      <c r="F156" s="138"/>
      <c r="G156" s="139"/>
    </row>
    <row r="157" spans="1:104">
      <c r="A157" s="142">
        <v>103</v>
      </c>
      <c r="B157" s="143" t="s">
        <v>430</v>
      </c>
      <c r="C157" s="144" t="s">
        <v>476</v>
      </c>
      <c r="D157" s="145" t="s">
        <v>314</v>
      </c>
      <c r="E157" s="146">
        <v>1</v>
      </c>
      <c r="F157" s="146"/>
      <c r="G157" s="147">
        <f>E157*F157</f>
        <v>0</v>
      </c>
    </row>
    <row r="158" spans="1:104">
      <c r="A158" s="148"/>
      <c r="B158" s="149" t="s">
        <v>69</v>
      </c>
      <c r="C158" s="150" t="str">
        <f>CONCATENATE(B156," ",C156)</f>
        <v>M 36 Měřící a regulační zařízení</v>
      </c>
      <c r="D158" s="148"/>
      <c r="E158" s="151"/>
      <c r="F158" s="151"/>
      <c r="G158" s="152">
        <f>SUM(G156:G157)</f>
        <v>0</v>
      </c>
    </row>
    <row r="159" spans="1:104">
      <c r="E159" s="114"/>
    </row>
    <row r="160" spans="1:104">
      <c r="E160" s="114"/>
    </row>
    <row r="161" spans="5:5">
      <c r="E161" s="114"/>
    </row>
    <row r="162" spans="5:5">
      <c r="E162" s="114"/>
    </row>
    <row r="163" spans="5:5">
      <c r="E163" s="114"/>
    </row>
    <row r="164" spans="5:5">
      <c r="E164" s="114"/>
    </row>
    <row r="165" spans="5:5">
      <c r="E165" s="114"/>
    </row>
    <row r="166" spans="5:5">
      <c r="E166" s="114"/>
    </row>
    <row r="167" spans="5:5">
      <c r="E167" s="114"/>
    </row>
    <row r="168" spans="5:5">
      <c r="E168" s="114"/>
    </row>
    <row r="169" spans="5:5">
      <c r="E169" s="114"/>
    </row>
    <row r="170" spans="5:5">
      <c r="E170" s="114"/>
    </row>
    <row r="171" spans="5:5">
      <c r="E171" s="114"/>
    </row>
    <row r="172" spans="5:5">
      <c r="E172" s="114"/>
    </row>
    <row r="173" spans="5:5">
      <c r="E173" s="114"/>
    </row>
    <row r="174" spans="5:5">
      <c r="E174" s="114"/>
    </row>
    <row r="175" spans="5:5">
      <c r="E175" s="114"/>
    </row>
    <row r="176" spans="5:5">
      <c r="E176" s="114"/>
    </row>
    <row r="177" spans="1:7">
      <c r="E177" s="114"/>
    </row>
    <row r="178" spans="1:7">
      <c r="E178" s="114"/>
    </row>
    <row r="179" spans="1:7">
      <c r="A179" s="154"/>
      <c r="B179" s="154"/>
      <c r="C179" s="154"/>
      <c r="D179" s="154"/>
      <c r="E179" s="154"/>
      <c r="F179" s="154"/>
      <c r="G179" s="154"/>
    </row>
    <row r="180" spans="1:7">
      <c r="A180" s="154"/>
      <c r="B180" s="154"/>
      <c r="C180" s="154"/>
      <c r="D180" s="154"/>
      <c r="E180" s="154"/>
      <c r="F180" s="154"/>
      <c r="G180" s="154"/>
    </row>
    <row r="181" spans="1:7">
      <c r="A181" s="154"/>
      <c r="B181" s="154"/>
      <c r="C181" s="154"/>
      <c r="D181" s="154"/>
      <c r="E181" s="154"/>
      <c r="F181" s="154"/>
      <c r="G181" s="154"/>
    </row>
    <row r="182" spans="1:7">
      <c r="A182" s="154"/>
      <c r="B182" s="154"/>
      <c r="C182" s="154"/>
      <c r="D182" s="154"/>
      <c r="E182" s="154"/>
      <c r="F182" s="154"/>
      <c r="G182" s="154"/>
    </row>
    <row r="183" spans="1:7">
      <c r="E183" s="114"/>
    </row>
    <row r="184" spans="1:7">
      <c r="E184" s="114"/>
    </row>
    <row r="185" spans="1:7">
      <c r="E185" s="114"/>
    </row>
    <row r="186" spans="1:7">
      <c r="E186" s="114"/>
    </row>
    <row r="187" spans="1:7">
      <c r="E187" s="114"/>
    </row>
    <row r="188" spans="1:7">
      <c r="E188" s="114"/>
    </row>
    <row r="189" spans="1:7">
      <c r="E189" s="114"/>
    </row>
    <row r="190" spans="1:7">
      <c r="E190" s="114"/>
    </row>
    <row r="191" spans="1:7">
      <c r="E191" s="114"/>
    </row>
    <row r="192" spans="1:7">
      <c r="E192" s="114"/>
    </row>
    <row r="193" spans="5:5">
      <c r="E193" s="114"/>
    </row>
    <row r="194" spans="5:5">
      <c r="E194" s="114"/>
    </row>
    <row r="195" spans="5:5">
      <c r="E195" s="114"/>
    </row>
    <row r="196" spans="5:5">
      <c r="E196" s="114"/>
    </row>
    <row r="197" spans="5:5">
      <c r="E197" s="114"/>
    </row>
    <row r="198" spans="5:5">
      <c r="E198" s="114"/>
    </row>
    <row r="199" spans="5:5">
      <c r="E199" s="114"/>
    </row>
    <row r="200" spans="5:5">
      <c r="E200" s="114"/>
    </row>
    <row r="201" spans="5:5">
      <c r="E201" s="114"/>
    </row>
    <row r="202" spans="5:5">
      <c r="E202" s="114"/>
    </row>
    <row r="203" spans="5:5">
      <c r="E203" s="114"/>
    </row>
    <row r="204" spans="5:5">
      <c r="E204" s="114"/>
    </row>
    <row r="205" spans="5:5">
      <c r="E205" s="114"/>
    </row>
    <row r="206" spans="5:5">
      <c r="E206" s="114"/>
    </row>
    <row r="207" spans="5:5">
      <c r="E207" s="114"/>
    </row>
    <row r="208" spans="5:5">
      <c r="E208" s="114"/>
    </row>
    <row r="209" spans="1:7">
      <c r="E209" s="114"/>
    </row>
    <row r="210" spans="1:7">
      <c r="E210" s="114"/>
    </row>
    <row r="211" spans="1:7">
      <c r="E211" s="114"/>
    </row>
    <row r="212" spans="1:7">
      <c r="E212" s="114"/>
    </row>
    <row r="213" spans="1:7">
      <c r="E213" s="114"/>
    </row>
    <row r="214" spans="1:7">
      <c r="A214" s="155"/>
      <c r="B214" s="155"/>
    </row>
    <row r="215" spans="1:7">
      <c r="A215" s="154"/>
      <c r="B215" s="154"/>
      <c r="C215" s="157"/>
      <c r="D215" s="157"/>
      <c r="E215" s="158"/>
      <c r="F215" s="157"/>
      <c r="G215" s="159"/>
    </row>
    <row r="216" spans="1:7">
      <c r="A216" s="160"/>
      <c r="B216" s="160"/>
      <c r="C216" s="154"/>
      <c r="D216" s="154"/>
      <c r="E216" s="161"/>
      <c r="F216" s="154"/>
      <c r="G216" s="154"/>
    </row>
    <row r="217" spans="1:7">
      <c r="A217" s="154"/>
      <c r="B217" s="154"/>
      <c r="C217" s="154"/>
      <c r="D217" s="154"/>
      <c r="E217" s="161"/>
      <c r="F217" s="154"/>
      <c r="G217" s="154"/>
    </row>
    <row r="218" spans="1:7">
      <c r="A218" s="154"/>
      <c r="B218" s="154"/>
      <c r="C218" s="154"/>
      <c r="D218" s="154"/>
      <c r="E218" s="161"/>
      <c r="F218" s="154"/>
      <c r="G218" s="154"/>
    </row>
    <row r="219" spans="1:7">
      <c r="A219" s="154"/>
      <c r="B219" s="154"/>
      <c r="C219" s="154"/>
      <c r="D219" s="154"/>
      <c r="E219" s="161"/>
      <c r="F219" s="154"/>
      <c r="G219" s="154"/>
    </row>
    <row r="220" spans="1:7">
      <c r="A220" s="154"/>
      <c r="B220" s="154"/>
      <c r="C220" s="154"/>
      <c r="D220" s="154"/>
      <c r="E220" s="161"/>
      <c r="F220" s="154"/>
      <c r="G220" s="154"/>
    </row>
    <row r="221" spans="1:7">
      <c r="A221" s="154"/>
      <c r="B221" s="154"/>
      <c r="C221" s="154"/>
      <c r="D221" s="154"/>
      <c r="E221" s="161"/>
      <c r="F221" s="154"/>
      <c r="G221" s="154"/>
    </row>
    <row r="222" spans="1:7">
      <c r="A222" s="154"/>
      <c r="B222" s="154"/>
      <c r="C222" s="154"/>
      <c r="D222" s="154"/>
      <c r="E222" s="161"/>
      <c r="F222" s="154"/>
      <c r="G222" s="154"/>
    </row>
    <row r="223" spans="1:7">
      <c r="A223" s="154"/>
      <c r="B223" s="154"/>
      <c r="C223" s="154"/>
      <c r="D223" s="154"/>
      <c r="E223" s="161"/>
      <c r="F223" s="154"/>
      <c r="G223" s="154"/>
    </row>
    <row r="224" spans="1:7">
      <c r="A224" s="154"/>
      <c r="B224" s="154"/>
      <c r="C224" s="154"/>
      <c r="D224" s="154"/>
      <c r="E224" s="161"/>
      <c r="F224" s="154"/>
      <c r="G224" s="154"/>
    </row>
    <row r="225" spans="1:7">
      <c r="A225" s="154"/>
      <c r="B225" s="154"/>
      <c r="C225" s="154"/>
      <c r="D225" s="154"/>
      <c r="E225" s="161"/>
      <c r="F225" s="154"/>
      <c r="G225" s="154"/>
    </row>
    <row r="226" spans="1:7">
      <c r="A226" s="154"/>
      <c r="B226" s="154"/>
      <c r="C226" s="154"/>
      <c r="D226" s="154"/>
      <c r="E226" s="161"/>
      <c r="F226" s="154"/>
      <c r="G226" s="154"/>
    </row>
    <row r="227" spans="1:7">
      <c r="A227" s="154"/>
      <c r="B227" s="154"/>
      <c r="C227" s="154"/>
      <c r="D227" s="154"/>
      <c r="E227" s="161"/>
      <c r="F227" s="154"/>
      <c r="G227" s="154"/>
    </row>
    <row r="228" spans="1:7">
      <c r="A228" s="154"/>
      <c r="B228" s="154"/>
      <c r="C228" s="154"/>
      <c r="D228" s="154"/>
      <c r="E228" s="161"/>
      <c r="F228" s="154"/>
      <c r="G228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14"/>
  <sheetViews>
    <sheetView showGridLines="0" showZeros="0" view="pageBreakPreview" zoomScaleNormal="100" zoomScaleSheetLayoutView="100" workbookViewId="0">
      <selection activeCell="F8" sqref="F8:F4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61" t="s">
        <v>57</v>
      </c>
      <c r="B1" s="261"/>
      <c r="C1" s="261"/>
      <c r="D1" s="261"/>
      <c r="E1" s="261"/>
      <c r="F1" s="261"/>
      <c r="G1" s="26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2" t="s">
        <v>5</v>
      </c>
      <c r="B3" s="263"/>
      <c r="C3" s="119" t="s">
        <v>317</v>
      </c>
      <c r="D3" s="120"/>
      <c r="E3" s="121"/>
      <c r="F3" s="122"/>
      <c r="G3" s="123"/>
    </row>
    <row r="4" spans="1:104" ht="13.5" thickBot="1">
      <c r="A4" s="264" t="s">
        <v>1</v>
      </c>
      <c r="B4" s="265"/>
      <c r="C4" s="124" t="s">
        <v>543</v>
      </c>
      <c r="D4" s="125"/>
      <c r="E4" s="266"/>
      <c r="F4" s="266"/>
      <c r="G4" s="26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542</v>
      </c>
      <c r="C7" s="136" t="s">
        <v>541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540</v>
      </c>
      <c r="C8" s="144" t="s">
        <v>539</v>
      </c>
      <c r="D8" s="145" t="s">
        <v>111</v>
      </c>
      <c r="E8" s="146">
        <v>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538</v>
      </c>
      <c r="C9" s="144" t="s">
        <v>537</v>
      </c>
      <c r="D9" s="145" t="s">
        <v>68</v>
      </c>
      <c r="E9" s="146">
        <v>1</v>
      </c>
      <c r="F9" s="146"/>
      <c r="G9" s="147">
        <f>E9*F9</f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2">
        <v>3</v>
      </c>
      <c r="B10" s="143" t="s">
        <v>536</v>
      </c>
      <c r="C10" s="144" t="s">
        <v>535</v>
      </c>
      <c r="D10" s="145" t="s">
        <v>106</v>
      </c>
      <c r="E10" s="146">
        <v>4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3.8000000000000002E-4</v>
      </c>
    </row>
    <row r="11" spans="1:104">
      <c r="A11" s="142">
        <v>4</v>
      </c>
      <c r="B11" s="143" t="s">
        <v>534</v>
      </c>
      <c r="C11" s="144" t="s">
        <v>533</v>
      </c>
      <c r="D11" s="145" t="s">
        <v>106</v>
      </c>
      <c r="E11" s="146">
        <v>4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>
      <c r="A12" s="142">
        <v>5</v>
      </c>
      <c r="B12" s="143" t="s">
        <v>532</v>
      </c>
      <c r="C12" s="144" t="s">
        <v>531</v>
      </c>
      <c r="D12" s="145" t="s">
        <v>54</v>
      </c>
      <c r="E12" s="146">
        <v>13.14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</v>
      </c>
    </row>
    <row r="13" spans="1:104">
      <c r="A13" s="148"/>
      <c r="B13" s="149" t="s">
        <v>69</v>
      </c>
      <c r="C13" s="150" t="str">
        <f>CONCATENATE(B7," ",C7)</f>
        <v>721 Vnitřní kanalizace</v>
      </c>
      <c r="D13" s="148"/>
      <c r="E13" s="151"/>
      <c r="F13" s="151"/>
      <c r="G13" s="152">
        <f>SUM(G7:G12)</f>
        <v>0</v>
      </c>
      <c r="O13" s="141">
        <v>4</v>
      </c>
      <c r="BA13" s="153">
        <f>SUM(BA7:BA12)</f>
        <v>0</v>
      </c>
      <c r="BB13" s="153">
        <f>SUM(BB7:BB12)</f>
        <v>0</v>
      </c>
      <c r="BC13" s="153">
        <f>SUM(BC7:BC12)</f>
        <v>0</v>
      </c>
      <c r="BD13" s="153">
        <f>SUM(BD7:BD12)</f>
        <v>0</v>
      </c>
      <c r="BE13" s="153">
        <f>SUM(BE7:BE12)</f>
        <v>0</v>
      </c>
    </row>
    <row r="14" spans="1:104">
      <c r="A14" s="134" t="s">
        <v>65</v>
      </c>
      <c r="B14" s="135" t="s">
        <v>530</v>
      </c>
      <c r="C14" s="136" t="s">
        <v>529</v>
      </c>
      <c r="D14" s="137"/>
      <c r="E14" s="138"/>
      <c r="F14" s="138"/>
      <c r="G14" s="139"/>
      <c r="H14" s="140"/>
      <c r="I14" s="140"/>
      <c r="O14" s="141">
        <v>1</v>
      </c>
    </row>
    <row r="15" spans="1:104">
      <c r="A15" s="142">
        <v>6</v>
      </c>
      <c r="B15" s="143" t="s">
        <v>528</v>
      </c>
      <c r="C15" s="144" t="s">
        <v>527</v>
      </c>
      <c r="D15" s="145" t="s">
        <v>77</v>
      </c>
      <c r="E15" s="146">
        <v>1</v>
      </c>
      <c r="F15" s="146"/>
      <c r="G15" s="147">
        <f t="shared" ref="G15:G37" si="0">E15*F15</f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ref="BA15:BA37" si="1">IF(AZ15=1,G15,0)</f>
        <v>0</v>
      </c>
      <c r="BB15" s="114">
        <f t="shared" ref="BB15:BB37" si="2">IF(AZ15=2,G15,0)</f>
        <v>0</v>
      </c>
      <c r="BC15" s="114">
        <f t="shared" ref="BC15:BC37" si="3">IF(AZ15=3,G15,0)</f>
        <v>0</v>
      </c>
      <c r="BD15" s="114">
        <f t="shared" ref="BD15:BD37" si="4">IF(AZ15=4,G15,0)</f>
        <v>0</v>
      </c>
      <c r="BE15" s="114">
        <f t="shared" ref="BE15:BE37" si="5">IF(AZ15=5,G15,0)</f>
        <v>0</v>
      </c>
      <c r="CZ15" s="114">
        <v>0</v>
      </c>
    </row>
    <row r="16" spans="1:104">
      <c r="A16" s="142">
        <v>7</v>
      </c>
      <c r="B16" s="143" t="s">
        <v>526</v>
      </c>
      <c r="C16" s="144" t="s">
        <v>525</v>
      </c>
      <c r="D16" s="145" t="s">
        <v>524</v>
      </c>
      <c r="E16" s="146">
        <v>3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1.252E-2</v>
      </c>
    </row>
    <row r="17" spans="1:104">
      <c r="A17" s="142">
        <v>8</v>
      </c>
      <c r="B17" s="143" t="s">
        <v>523</v>
      </c>
      <c r="C17" s="144" t="s">
        <v>522</v>
      </c>
      <c r="D17" s="145" t="s">
        <v>111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1E-4</v>
      </c>
    </row>
    <row r="18" spans="1:104">
      <c r="A18" s="142">
        <v>9</v>
      </c>
      <c r="B18" s="143" t="s">
        <v>521</v>
      </c>
      <c r="C18" s="144" t="s">
        <v>520</v>
      </c>
      <c r="D18" s="145" t="s">
        <v>111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3.4299999999999999E-3</v>
      </c>
    </row>
    <row r="19" spans="1:104">
      <c r="A19" s="142">
        <v>10</v>
      </c>
      <c r="B19" s="143" t="s">
        <v>519</v>
      </c>
      <c r="C19" s="144" t="s">
        <v>518</v>
      </c>
      <c r="D19" s="145" t="s">
        <v>68</v>
      </c>
      <c r="E19" s="146">
        <v>1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42">
        <v>11</v>
      </c>
      <c r="B20" s="143" t="s">
        <v>517</v>
      </c>
      <c r="C20" s="144" t="s">
        <v>516</v>
      </c>
      <c r="D20" s="145" t="s">
        <v>66</v>
      </c>
      <c r="E20" s="146">
        <v>1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42">
        <v>12</v>
      </c>
      <c r="B21" s="143" t="s">
        <v>515</v>
      </c>
      <c r="C21" s="144" t="s">
        <v>514</v>
      </c>
      <c r="D21" s="145" t="s">
        <v>111</v>
      </c>
      <c r="E21" s="146">
        <v>2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5.9999999999999995E-4</v>
      </c>
    </row>
    <row r="22" spans="1:104">
      <c r="A22" s="142">
        <v>13</v>
      </c>
      <c r="B22" s="143" t="s">
        <v>513</v>
      </c>
      <c r="C22" s="144" t="s">
        <v>512</v>
      </c>
      <c r="D22" s="145" t="s">
        <v>111</v>
      </c>
      <c r="E22" s="146">
        <v>3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2.97E-3</v>
      </c>
    </row>
    <row r="23" spans="1:104">
      <c r="A23" s="142">
        <v>14</v>
      </c>
      <c r="B23" s="143" t="s">
        <v>511</v>
      </c>
      <c r="C23" s="144" t="s">
        <v>510</v>
      </c>
      <c r="D23" s="145" t="s">
        <v>111</v>
      </c>
      <c r="E23" s="146">
        <v>1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1.6199999999999999E-3</v>
      </c>
    </row>
    <row r="24" spans="1:104">
      <c r="A24" s="142">
        <v>15</v>
      </c>
      <c r="B24" s="143" t="s">
        <v>509</v>
      </c>
      <c r="C24" s="144" t="s">
        <v>508</v>
      </c>
      <c r="D24" s="145" t="s">
        <v>68</v>
      </c>
      <c r="E24" s="146">
        <v>4</v>
      </c>
      <c r="F24" s="146"/>
      <c r="G24" s="147">
        <f t="shared" si="0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>
      <c r="A25" s="142">
        <v>16</v>
      </c>
      <c r="B25" s="143" t="s">
        <v>507</v>
      </c>
      <c r="C25" s="144" t="s">
        <v>506</v>
      </c>
      <c r="D25" s="145" t="s">
        <v>68</v>
      </c>
      <c r="E25" s="146">
        <v>1</v>
      </c>
      <c r="F25" s="146"/>
      <c r="G25" s="147">
        <f t="shared" si="0"/>
        <v>0</v>
      </c>
      <c r="O25" s="141">
        <v>2</v>
      </c>
      <c r="AA25" s="114">
        <v>12</v>
      </c>
      <c r="AB25" s="114">
        <v>1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>
      <c r="A26" s="142">
        <v>17</v>
      </c>
      <c r="B26" s="143" t="s">
        <v>505</v>
      </c>
      <c r="C26" s="144" t="s">
        <v>504</v>
      </c>
      <c r="D26" s="145" t="s">
        <v>68</v>
      </c>
      <c r="E26" s="146">
        <v>4</v>
      </c>
      <c r="F26" s="146"/>
      <c r="G26" s="147">
        <f t="shared" si="0"/>
        <v>0</v>
      </c>
      <c r="O26" s="141">
        <v>2</v>
      </c>
      <c r="AA26" s="114">
        <v>12</v>
      </c>
      <c r="AB26" s="114">
        <v>1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>
      <c r="A27" s="142">
        <v>18</v>
      </c>
      <c r="B27" s="143" t="s">
        <v>503</v>
      </c>
      <c r="C27" s="144" t="s">
        <v>502</v>
      </c>
      <c r="D27" s="145" t="s">
        <v>68</v>
      </c>
      <c r="E27" s="146">
        <v>1</v>
      </c>
      <c r="F27" s="146"/>
      <c r="G27" s="147">
        <f t="shared" si="0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>
      <c r="A28" s="142">
        <v>19</v>
      </c>
      <c r="B28" s="143" t="s">
        <v>501</v>
      </c>
      <c r="C28" s="144" t="s">
        <v>500</v>
      </c>
      <c r="D28" s="145" t="s">
        <v>68</v>
      </c>
      <c r="E28" s="146">
        <v>1</v>
      </c>
      <c r="F28" s="146"/>
      <c r="G28" s="147">
        <f t="shared" si="0"/>
        <v>0</v>
      </c>
      <c r="O28" s="141">
        <v>2</v>
      </c>
      <c r="AA28" s="114">
        <v>12</v>
      </c>
      <c r="AB28" s="114">
        <v>1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0</v>
      </c>
    </row>
    <row r="29" spans="1:104">
      <c r="A29" s="142">
        <v>20</v>
      </c>
      <c r="B29" s="143" t="s">
        <v>499</v>
      </c>
      <c r="C29" s="144" t="s">
        <v>498</v>
      </c>
      <c r="D29" s="145" t="s">
        <v>77</v>
      </c>
      <c r="E29" s="146">
        <v>1</v>
      </c>
      <c r="F29" s="146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0</v>
      </c>
    </row>
    <row r="30" spans="1:104">
      <c r="A30" s="142">
        <v>21</v>
      </c>
      <c r="B30" s="143" t="s">
        <v>497</v>
      </c>
      <c r="C30" s="144" t="s">
        <v>496</v>
      </c>
      <c r="D30" s="145" t="s">
        <v>106</v>
      </c>
      <c r="E30" s="146">
        <v>2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1.374E-2</v>
      </c>
    </row>
    <row r="31" spans="1:104" ht="22.5">
      <c r="A31" s="142">
        <v>22</v>
      </c>
      <c r="B31" s="143" t="s">
        <v>495</v>
      </c>
      <c r="C31" s="144" t="s">
        <v>494</v>
      </c>
      <c r="D31" s="145" t="s">
        <v>106</v>
      </c>
      <c r="E31" s="146">
        <v>5</v>
      </c>
      <c r="F31" s="146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22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5.6299999999999996E-3</v>
      </c>
    </row>
    <row r="32" spans="1:104" ht="22.5">
      <c r="A32" s="142">
        <v>23</v>
      </c>
      <c r="B32" s="143" t="s">
        <v>493</v>
      </c>
      <c r="C32" s="144" t="s">
        <v>492</v>
      </c>
      <c r="D32" s="145" t="s">
        <v>106</v>
      </c>
      <c r="E32" s="146">
        <v>1</v>
      </c>
      <c r="F32" s="146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23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5.3499999999999997E-3</v>
      </c>
    </row>
    <row r="33" spans="1:104">
      <c r="A33" s="142">
        <v>24</v>
      </c>
      <c r="B33" s="143" t="s">
        <v>491</v>
      </c>
      <c r="C33" s="144" t="s">
        <v>490</v>
      </c>
      <c r="D33" s="145" t="s">
        <v>106</v>
      </c>
      <c r="E33" s="146">
        <v>3</v>
      </c>
      <c r="F33" s="146"/>
      <c r="G33" s="147">
        <f t="shared" si="0"/>
        <v>0</v>
      </c>
      <c r="O33" s="141">
        <v>2</v>
      </c>
      <c r="AA33" s="114">
        <v>12</v>
      </c>
      <c r="AB33" s="114">
        <v>1</v>
      </c>
      <c r="AC33" s="114">
        <v>24</v>
      </c>
      <c r="AZ33" s="114">
        <v>2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0</v>
      </c>
    </row>
    <row r="34" spans="1:104">
      <c r="A34" s="142">
        <v>25</v>
      </c>
      <c r="B34" s="143" t="s">
        <v>489</v>
      </c>
      <c r="C34" s="144" t="s">
        <v>488</v>
      </c>
      <c r="D34" s="145" t="s">
        <v>106</v>
      </c>
      <c r="E34" s="146">
        <v>4</v>
      </c>
      <c r="F34" s="146"/>
      <c r="G34" s="147">
        <f t="shared" si="0"/>
        <v>0</v>
      </c>
      <c r="O34" s="141">
        <v>2</v>
      </c>
      <c r="AA34" s="114">
        <v>12</v>
      </c>
      <c r="AB34" s="114">
        <v>1</v>
      </c>
      <c r="AC34" s="114">
        <v>25</v>
      </c>
      <c r="AZ34" s="114">
        <v>2</v>
      </c>
      <c r="BA34" s="114">
        <f t="shared" si="1"/>
        <v>0</v>
      </c>
      <c r="BB34" s="114">
        <f t="shared" si="2"/>
        <v>0</v>
      </c>
      <c r="BC34" s="114">
        <f t="shared" si="3"/>
        <v>0</v>
      </c>
      <c r="BD34" s="114">
        <f t="shared" si="4"/>
        <v>0</v>
      </c>
      <c r="BE34" s="114">
        <f t="shared" si="5"/>
        <v>0</v>
      </c>
      <c r="CZ34" s="114">
        <v>0</v>
      </c>
    </row>
    <row r="35" spans="1:104">
      <c r="A35" s="142">
        <v>26</v>
      </c>
      <c r="B35" s="143" t="s">
        <v>487</v>
      </c>
      <c r="C35" s="144" t="s">
        <v>486</v>
      </c>
      <c r="D35" s="145" t="s">
        <v>106</v>
      </c>
      <c r="E35" s="146">
        <v>8</v>
      </c>
      <c r="F35" s="146"/>
      <c r="G35" s="147">
        <f t="shared" si="0"/>
        <v>0</v>
      </c>
      <c r="O35" s="141">
        <v>2</v>
      </c>
      <c r="AA35" s="114">
        <v>12</v>
      </c>
      <c r="AB35" s="114">
        <v>0</v>
      </c>
      <c r="AC35" s="114">
        <v>26</v>
      </c>
      <c r="AZ35" s="114">
        <v>2</v>
      </c>
      <c r="BA35" s="114">
        <f t="shared" si="1"/>
        <v>0</v>
      </c>
      <c r="BB35" s="114">
        <f t="shared" si="2"/>
        <v>0</v>
      </c>
      <c r="BC35" s="114">
        <f t="shared" si="3"/>
        <v>0</v>
      </c>
      <c r="BD35" s="114">
        <f t="shared" si="4"/>
        <v>0</v>
      </c>
      <c r="BE35" s="114">
        <f t="shared" si="5"/>
        <v>0</v>
      </c>
      <c r="CZ35" s="114">
        <v>1.8000000000000001E-4</v>
      </c>
    </row>
    <row r="36" spans="1:104">
      <c r="A36" s="142">
        <v>27</v>
      </c>
      <c r="B36" s="143" t="s">
        <v>485</v>
      </c>
      <c r="C36" s="144" t="s">
        <v>484</v>
      </c>
      <c r="D36" s="145" t="s">
        <v>106</v>
      </c>
      <c r="E36" s="146">
        <v>8</v>
      </c>
      <c r="F36" s="146"/>
      <c r="G36" s="147">
        <f t="shared" si="0"/>
        <v>0</v>
      </c>
      <c r="O36" s="141">
        <v>2</v>
      </c>
      <c r="AA36" s="114">
        <v>12</v>
      </c>
      <c r="AB36" s="114">
        <v>0</v>
      </c>
      <c r="AC36" s="114">
        <v>27</v>
      </c>
      <c r="AZ36" s="114">
        <v>2</v>
      </c>
      <c r="BA36" s="114">
        <f t="shared" si="1"/>
        <v>0</v>
      </c>
      <c r="BB36" s="114">
        <f t="shared" si="2"/>
        <v>0</v>
      </c>
      <c r="BC36" s="114">
        <f t="shared" si="3"/>
        <v>0</v>
      </c>
      <c r="BD36" s="114">
        <f t="shared" si="4"/>
        <v>0</v>
      </c>
      <c r="BE36" s="114">
        <f t="shared" si="5"/>
        <v>0</v>
      </c>
      <c r="CZ36" s="114">
        <v>1.0000000000000001E-5</v>
      </c>
    </row>
    <row r="37" spans="1:104">
      <c r="A37" s="142">
        <v>28</v>
      </c>
      <c r="B37" s="143" t="s">
        <v>483</v>
      </c>
      <c r="C37" s="144" t="s">
        <v>482</v>
      </c>
      <c r="D37" s="145" t="s">
        <v>54</v>
      </c>
      <c r="E37" s="146">
        <v>296.3</v>
      </c>
      <c r="F37" s="146"/>
      <c r="G37" s="147">
        <f t="shared" si="0"/>
        <v>0</v>
      </c>
      <c r="O37" s="141">
        <v>2</v>
      </c>
      <c r="AA37" s="114">
        <v>12</v>
      </c>
      <c r="AB37" s="114">
        <v>0</v>
      </c>
      <c r="AC37" s="114">
        <v>28</v>
      </c>
      <c r="AZ37" s="114">
        <v>2</v>
      </c>
      <c r="BA37" s="114">
        <f t="shared" si="1"/>
        <v>0</v>
      </c>
      <c r="BB37" s="114">
        <f t="shared" si="2"/>
        <v>0</v>
      </c>
      <c r="BC37" s="114">
        <f t="shared" si="3"/>
        <v>0</v>
      </c>
      <c r="BD37" s="114">
        <f t="shared" si="4"/>
        <v>0</v>
      </c>
      <c r="BE37" s="114">
        <f t="shared" si="5"/>
        <v>0</v>
      </c>
      <c r="CZ37" s="114">
        <v>0</v>
      </c>
    </row>
    <row r="38" spans="1:104">
      <c r="A38" s="148"/>
      <c r="B38" s="149" t="s">
        <v>69</v>
      </c>
      <c r="C38" s="150" t="str">
        <f>CONCATENATE(B14," ",C14)</f>
        <v>722 Vnitřní vodovod</v>
      </c>
      <c r="D38" s="148"/>
      <c r="E38" s="151"/>
      <c r="F38" s="151"/>
      <c r="G38" s="152">
        <f>SUM(G14:G37)</f>
        <v>0</v>
      </c>
      <c r="O38" s="141">
        <v>4</v>
      </c>
      <c r="BA38" s="153">
        <f>SUM(BA14:BA37)</f>
        <v>0</v>
      </c>
      <c r="BB38" s="153">
        <f>SUM(BB14:BB37)</f>
        <v>0</v>
      </c>
      <c r="BC38" s="153">
        <f>SUM(BC14:BC37)</f>
        <v>0</v>
      </c>
      <c r="BD38" s="153">
        <f>SUM(BD14:BD37)</f>
        <v>0</v>
      </c>
      <c r="BE38" s="153">
        <f>SUM(BE14:BE37)</f>
        <v>0</v>
      </c>
    </row>
    <row r="39" spans="1:104">
      <c r="A39" s="134" t="s">
        <v>65</v>
      </c>
      <c r="B39" s="135" t="s">
        <v>481</v>
      </c>
      <c r="C39" s="136" t="s">
        <v>480</v>
      </c>
      <c r="D39" s="137"/>
      <c r="E39" s="138"/>
      <c r="F39" s="138"/>
      <c r="G39" s="139"/>
      <c r="H39" s="140"/>
      <c r="I39" s="140"/>
      <c r="O39" s="141">
        <v>1</v>
      </c>
    </row>
    <row r="40" spans="1:104">
      <c r="A40" s="142">
        <v>29</v>
      </c>
      <c r="B40" s="143" t="s">
        <v>479</v>
      </c>
      <c r="C40" s="144" t="s">
        <v>478</v>
      </c>
      <c r="D40" s="145" t="s">
        <v>77</v>
      </c>
      <c r="E40" s="146">
        <v>1</v>
      </c>
      <c r="F40" s="146"/>
      <c r="G40" s="147">
        <f>E40*F40</f>
        <v>0</v>
      </c>
      <c r="O40" s="141">
        <v>2</v>
      </c>
      <c r="AA40" s="114">
        <v>12</v>
      </c>
      <c r="AB40" s="114">
        <v>0</v>
      </c>
      <c r="AC40" s="114">
        <v>29</v>
      </c>
      <c r="AZ40" s="114">
        <v>2</v>
      </c>
      <c r="BA40" s="114">
        <f>IF(AZ40=1,G40,0)</f>
        <v>0</v>
      </c>
      <c r="BB40" s="114">
        <f>IF(AZ40=2,G40,0)</f>
        <v>0</v>
      </c>
      <c r="BC40" s="114">
        <f>IF(AZ40=3,G40,0)</f>
        <v>0</v>
      </c>
      <c r="BD40" s="114">
        <f>IF(AZ40=4,G40,0)</f>
        <v>0</v>
      </c>
      <c r="BE40" s="114">
        <f>IF(AZ40=5,G40,0)</f>
        <v>0</v>
      </c>
      <c r="CZ40" s="114">
        <v>0</v>
      </c>
    </row>
    <row r="41" spans="1:104">
      <c r="A41" s="148"/>
      <c r="B41" s="149" t="s">
        <v>69</v>
      </c>
      <c r="C41" s="150" t="str">
        <f>CONCATENATE(B39," ",C39)</f>
        <v>727 Zednické výpomoce</v>
      </c>
      <c r="D41" s="148"/>
      <c r="E41" s="151"/>
      <c r="F41" s="151"/>
      <c r="G41" s="152">
        <f>SUM(G39:G40)</f>
        <v>0</v>
      </c>
      <c r="O41" s="141">
        <v>4</v>
      </c>
      <c r="BA41" s="153">
        <f>SUM(BA39:BA40)</f>
        <v>0</v>
      </c>
      <c r="BB41" s="153">
        <f>SUM(BB39:BB40)</f>
        <v>0</v>
      </c>
      <c r="BC41" s="153">
        <f>SUM(BC39:BC40)</f>
        <v>0</v>
      </c>
      <c r="BD41" s="153">
        <f>SUM(BD39:BD40)</f>
        <v>0</v>
      </c>
      <c r="BE41" s="153">
        <f>SUM(BE39:BE40)</f>
        <v>0</v>
      </c>
    </row>
    <row r="42" spans="1:104">
      <c r="A42" s="229"/>
      <c r="B42" s="230"/>
      <c r="C42" s="230"/>
      <c r="D42" s="230"/>
      <c r="E42" s="230"/>
      <c r="F42" s="230"/>
      <c r="G42" s="231"/>
    </row>
    <row r="43" spans="1:104" s="235" customFormat="1" ht="14.25">
      <c r="A43" s="233"/>
      <c r="B43" s="232" t="s">
        <v>544</v>
      </c>
      <c r="C43" s="232"/>
      <c r="D43" s="232"/>
      <c r="E43" s="232"/>
      <c r="F43" s="232"/>
      <c r="G43" s="234">
        <f>G41+G38+G13</f>
        <v>0</v>
      </c>
    </row>
    <row r="44" spans="1:104">
      <c r="E44" s="114"/>
    </row>
    <row r="45" spans="1:104">
      <c r="E45" s="114"/>
    </row>
    <row r="46" spans="1:104">
      <c r="E46" s="114"/>
    </row>
    <row r="47" spans="1:104">
      <c r="E47" s="114"/>
    </row>
    <row r="48" spans="1:104">
      <c r="E48" s="114"/>
    </row>
    <row r="49" spans="5:5">
      <c r="E49" s="114"/>
    </row>
    <row r="50" spans="5:5">
      <c r="E50" s="114"/>
    </row>
    <row r="51" spans="5:5">
      <c r="E51" s="114"/>
    </row>
    <row r="52" spans="5:5">
      <c r="E52" s="114"/>
    </row>
    <row r="53" spans="5:5">
      <c r="E53" s="114"/>
    </row>
    <row r="54" spans="5:5">
      <c r="E54" s="114"/>
    </row>
    <row r="55" spans="5:5">
      <c r="E55" s="114"/>
    </row>
    <row r="56" spans="5:5">
      <c r="E56" s="114"/>
    </row>
    <row r="57" spans="5:5">
      <c r="E57" s="114"/>
    </row>
    <row r="58" spans="5:5">
      <c r="E58" s="114"/>
    </row>
    <row r="59" spans="5:5">
      <c r="E59" s="114"/>
    </row>
    <row r="60" spans="5:5">
      <c r="E60" s="114"/>
    </row>
    <row r="61" spans="5:5">
      <c r="E61" s="114"/>
    </row>
    <row r="62" spans="5:5">
      <c r="E62" s="114"/>
    </row>
    <row r="63" spans="5:5">
      <c r="E63" s="114"/>
    </row>
    <row r="64" spans="5:5">
      <c r="E64" s="114"/>
    </row>
    <row r="65" spans="1:7">
      <c r="A65" s="154"/>
      <c r="B65" s="154"/>
      <c r="C65" s="154"/>
      <c r="D65" s="154"/>
      <c r="E65" s="154"/>
      <c r="F65" s="154"/>
      <c r="G65" s="154"/>
    </row>
    <row r="66" spans="1:7">
      <c r="A66" s="154"/>
      <c r="B66" s="154"/>
      <c r="C66" s="154"/>
      <c r="D66" s="154"/>
      <c r="E66" s="154"/>
      <c r="F66" s="154"/>
      <c r="G66" s="154"/>
    </row>
    <row r="67" spans="1:7">
      <c r="A67" s="154"/>
      <c r="B67" s="154"/>
      <c r="C67" s="154"/>
      <c r="D67" s="154"/>
      <c r="E67" s="154"/>
      <c r="F67" s="154"/>
      <c r="G67" s="154"/>
    </row>
    <row r="68" spans="1:7">
      <c r="A68" s="154"/>
      <c r="B68" s="154"/>
      <c r="C68" s="154"/>
      <c r="D68" s="154"/>
      <c r="E68" s="154"/>
      <c r="F68" s="154"/>
      <c r="G68" s="154"/>
    </row>
    <row r="69" spans="1:7">
      <c r="E69" s="114"/>
    </row>
    <row r="70" spans="1:7">
      <c r="E70" s="114"/>
    </row>
    <row r="71" spans="1:7">
      <c r="E71" s="114"/>
    </row>
    <row r="72" spans="1:7">
      <c r="E72" s="114"/>
    </row>
    <row r="73" spans="1:7">
      <c r="E73" s="114"/>
    </row>
    <row r="74" spans="1:7">
      <c r="E74" s="11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E99" s="114"/>
    </row>
    <row r="100" spans="1:7">
      <c r="A100" s="155"/>
      <c r="B100" s="155"/>
    </row>
    <row r="101" spans="1:7">
      <c r="A101" s="154"/>
      <c r="B101" s="154"/>
      <c r="C101" s="157"/>
      <c r="D101" s="157"/>
      <c r="E101" s="158"/>
      <c r="F101" s="157"/>
      <c r="G101" s="159"/>
    </row>
    <row r="102" spans="1:7">
      <c r="A102" s="160"/>
      <c r="B102" s="160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00"/>
  <sheetViews>
    <sheetView showGridLines="0" showZeros="0" view="pageBreakPreview" zoomScaleNormal="100" zoomScaleSheetLayoutView="100" workbookViewId="0">
      <selection activeCell="F9" sqref="F9:F49"/>
    </sheetView>
  </sheetViews>
  <sheetFormatPr defaultRowHeight="12.75"/>
  <cols>
    <col min="1" max="1" width="3.85546875" style="114" customWidth="1"/>
    <col min="2" max="2" width="10" style="114" customWidth="1"/>
    <col min="3" max="3" width="45.71093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61" t="s">
        <v>57</v>
      </c>
      <c r="B1" s="261"/>
      <c r="C1" s="261"/>
      <c r="D1" s="261"/>
      <c r="E1" s="261"/>
      <c r="F1" s="261"/>
      <c r="G1" s="26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2" t="s">
        <v>5</v>
      </c>
      <c r="B3" s="26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64" t="s">
        <v>1</v>
      </c>
      <c r="B4" s="265"/>
      <c r="C4" s="124" t="s">
        <v>360</v>
      </c>
      <c r="D4" s="125"/>
      <c r="E4" s="266"/>
      <c r="F4" s="266"/>
      <c r="G4" s="26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334</v>
      </c>
      <c r="C7" s="181" t="s">
        <v>335</v>
      </c>
      <c r="D7" s="182"/>
      <c r="E7" s="183"/>
      <c r="F7" s="138"/>
      <c r="G7" s="139"/>
      <c r="H7" s="140"/>
      <c r="I7" s="140"/>
      <c r="O7" s="141">
        <v>1</v>
      </c>
    </row>
    <row r="8" spans="1:104">
      <c r="A8" s="177"/>
      <c r="B8" s="143"/>
      <c r="C8" s="167" t="s">
        <v>333</v>
      </c>
      <c r="D8" s="166"/>
      <c r="E8" s="166"/>
      <c r="F8" s="191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98">
        <v>1</v>
      </c>
      <c r="B9" s="199" t="s">
        <v>363</v>
      </c>
      <c r="C9" s="175" t="s">
        <v>336</v>
      </c>
      <c r="D9" s="166" t="s">
        <v>77</v>
      </c>
      <c r="E9" s="166">
        <v>1</v>
      </c>
      <c r="F9" s="192"/>
      <c r="G9" s="170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98">
        <v>2</v>
      </c>
      <c r="B10" s="200" t="s">
        <v>364</v>
      </c>
      <c r="C10" s="167" t="s">
        <v>362</v>
      </c>
      <c r="D10" s="166" t="s">
        <v>77</v>
      </c>
      <c r="E10" s="166">
        <v>1</v>
      </c>
      <c r="F10" s="192"/>
      <c r="G10" s="170">
        <f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98"/>
      <c r="B11" s="200"/>
      <c r="C11" s="167" t="s">
        <v>361</v>
      </c>
      <c r="D11" s="166"/>
      <c r="E11" s="166"/>
      <c r="F11" s="192"/>
      <c r="G11" s="170"/>
      <c r="O11" s="141"/>
      <c r="BA11" s="153"/>
      <c r="BB11" s="153"/>
      <c r="BC11" s="153"/>
      <c r="BD11" s="153"/>
      <c r="BE11" s="153"/>
    </row>
    <row r="12" spans="1:104">
      <c r="A12" s="198">
        <v>3</v>
      </c>
      <c r="B12" s="199" t="s">
        <v>365</v>
      </c>
      <c r="C12" s="167" t="s">
        <v>337</v>
      </c>
      <c r="D12" s="166" t="s">
        <v>77</v>
      </c>
      <c r="E12" s="166">
        <v>1</v>
      </c>
      <c r="F12" s="204"/>
      <c r="G12" s="170">
        <f t="shared" ref="G12:G47" si="0">E12*F12</f>
        <v>0</v>
      </c>
      <c r="H12" s="140"/>
      <c r="I12" s="140"/>
      <c r="O12" s="141">
        <v>1</v>
      </c>
    </row>
    <row r="13" spans="1:104">
      <c r="A13" s="198">
        <v>4</v>
      </c>
      <c r="B13" s="199" t="s">
        <v>366</v>
      </c>
      <c r="C13" s="176" t="s">
        <v>338</v>
      </c>
      <c r="D13" s="166" t="s">
        <v>77</v>
      </c>
      <c r="E13" s="166">
        <v>1</v>
      </c>
      <c r="F13" s="192"/>
      <c r="G13" s="170">
        <f t="shared" si="0"/>
        <v>0</v>
      </c>
      <c r="O13" s="141">
        <v>2</v>
      </c>
      <c r="AA13" s="114">
        <v>12</v>
      </c>
      <c r="AB13" s="114">
        <v>0</v>
      </c>
      <c r="AC13" s="114">
        <v>3</v>
      </c>
      <c r="AZ13" s="114">
        <v>1</v>
      </c>
      <c r="BA13" s="114">
        <f t="shared" ref="BA13:BA19" si="1">IF(AZ13=1,G13,0)</f>
        <v>0</v>
      </c>
      <c r="BB13" s="114">
        <f t="shared" ref="BB13:BB19" si="2">IF(AZ13=2,G13,0)</f>
        <v>0</v>
      </c>
      <c r="BC13" s="114">
        <f t="shared" ref="BC13:BC19" si="3">IF(AZ13=3,G13,0)</f>
        <v>0</v>
      </c>
      <c r="BD13" s="114">
        <f t="shared" ref="BD13:BD19" si="4">IF(AZ13=4,G13,0)</f>
        <v>0</v>
      </c>
      <c r="BE13" s="114">
        <f t="shared" ref="BE13:BE19" si="5">IF(AZ13=5,G13,0)</f>
        <v>0</v>
      </c>
      <c r="CZ13" s="114">
        <v>0</v>
      </c>
    </row>
    <row r="14" spans="1:104" ht="22.5">
      <c r="A14" s="198">
        <v>5</v>
      </c>
      <c r="B14" s="199" t="s">
        <v>367</v>
      </c>
      <c r="C14" s="176" t="s">
        <v>339</v>
      </c>
      <c r="D14" s="166" t="s">
        <v>77</v>
      </c>
      <c r="E14" s="166">
        <v>1</v>
      </c>
      <c r="F14" s="192"/>
      <c r="G14" s="170">
        <f t="shared" si="0"/>
        <v>0</v>
      </c>
      <c r="O14" s="141">
        <v>2</v>
      </c>
      <c r="AA14" s="114">
        <v>12</v>
      </c>
      <c r="AB14" s="114">
        <v>0</v>
      </c>
      <c r="AC14" s="114">
        <v>4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98">
        <v>6</v>
      </c>
      <c r="B15" s="199" t="s">
        <v>368</v>
      </c>
      <c r="C15" s="167" t="s">
        <v>354</v>
      </c>
      <c r="D15" s="166"/>
      <c r="E15" s="166"/>
      <c r="F15" s="192"/>
      <c r="G15" s="170">
        <f t="shared" si="0"/>
        <v>0</v>
      </c>
      <c r="O15" s="141">
        <v>2</v>
      </c>
      <c r="AA15" s="114">
        <v>12</v>
      </c>
      <c r="AB15" s="114">
        <v>0</v>
      </c>
      <c r="AC15" s="114">
        <v>5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98"/>
      <c r="B16" s="199"/>
      <c r="C16" s="175" t="s">
        <v>353</v>
      </c>
      <c r="D16" s="166" t="s">
        <v>106</v>
      </c>
      <c r="E16" s="166">
        <v>80</v>
      </c>
      <c r="F16" s="192"/>
      <c r="G16" s="170">
        <f t="shared" si="0"/>
        <v>0</v>
      </c>
      <c r="O16" s="141">
        <v>2</v>
      </c>
      <c r="AA16" s="114">
        <v>12</v>
      </c>
      <c r="AB16" s="114">
        <v>0</v>
      </c>
      <c r="AC16" s="114">
        <v>6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98">
        <v>7</v>
      </c>
      <c r="B17" s="199" t="s">
        <v>369</v>
      </c>
      <c r="C17" s="169" t="s">
        <v>332</v>
      </c>
      <c r="D17" s="166"/>
      <c r="E17" s="166"/>
      <c r="F17" s="192"/>
      <c r="G17" s="170">
        <f t="shared" si="0"/>
        <v>0</v>
      </c>
      <c r="O17" s="141">
        <v>2</v>
      </c>
      <c r="AA17" s="114">
        <v>12</v>
      </c>
      <c r="AB17" s="114">
        <v>0</v>
      </c>
      <c r="AC17" s="114">
        <v>7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98"/>
      <c r="B18" s="199"/>
      <c r="C18" s="169" t="s">
        <v>340</v>
      </c>
      <c r="D18" s="166" t="s">
        <v>106</v>
      </c>
      <c r="E18" s="166">
        <v>3</v>
      </c>
      <c r="F18" s="192"/>
      <c r="G18" s="170">
        <f t="shared" si="0"/>
        <v>0</v>
      </c>
      <c r="O18" s="141">
        <v>2</v>
      </c>
      <c r="AA18" s="114">
        <v>12</v>
      </c>
      <c r="AB18" s="114">
        <v>0</v>
      </c>
      <c r="AC18" s="114">
        <v>8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98">
        <v>8</v>
      </c>
      <c r="B19" s="199" t="s">
        <v>370</v>
      </c>
      <c r="C19" s="167" t="s">
        <v>331</v>
      </c>
      <c r="D19" s="166" t="s">
        <v>68</v>
      </c>
      <c r="E19" s="166">
        <v>6</v>
      </c>
      <c r="F19" s="192"/>
      <c r="G19" s="170">
        <f t="shared" si="0"/>
        <v>0</v>
      </c>
      <c r="O19" s="141">
        <v>2</v>
      </c>
      <c r="AA19" s="114">
        <v>12</v>
      </c>
      <c r="AB19" s="114">
        <v>0</v>
      </c>
      <c r="AC19" s="114">
        <v>9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98">
        <v>9</v>
      </c>
      <c r="B20" s="199" t="s">
        <v>371</v>
      </c>
      <c r="C20" s="167" t="s">
        <v>330</v>
      </c>
      <c r="D20" s="166" t="s">
        <v>68</v>
      </c>
      <c r="E20" s="166">
        <v>2</v>
      </c>
      <c r="F20" s="192"/>
      <c r="G20" s="170">
        <f t="shared" si="0"/>
        <v>0</v>
      </c>
      <c r="O20" s="141">
        <v>4</v>
      </c>
      <c r="BA20" s="153">
        <f>SUM(BA12:BA19)</f>
        <v>0</v>
      </c>
      <c r="BB20" s="153">
        <f>SUM(BB12:BB19)</f>
        <v>0</v>
      </c>
      <c r="BC20" s="153">
        <f>SUM(BC12:BC19)</f>
        <v>0</v>
      </c>
      <c r="BD20" s="153">
        <f>SUM(BD12:BD19)</f>
        <v>0</v>
      </c>
      <c r="BE20" s="153">
        <f>SUM(BE12:BE19)</f>
        <v>0</v>
      </c>
    </row>
    <row r="21" spans="1:104">
      <c r="A21" s="198"/>
      <c r="B21" s="199"/>
      <c r="C21" s="174" t="s">
        <v>329</v>
      </c>
      <c r="D21" s="166"/>
      <c r="E21" s="166"/>
      <c r="F21" s="193"/>
      <c r="G21" s="170">
        <f t="shared" si="0"/>
        <v>0</v>
      </c>
      <c r="H21" s="140"/>
      <c r="I21" s="140"/>
      <c r="O21" s="141">
        <v>1</v>
      </c>
    </row>
    <row r="22" spans="1:104">
      <c r="A22" s="198">
        <v>10</v>
      </c>
      <c r="B22" s="199" t="s">
        <v>282</v>
      </c>
      <c r="C22" s="174" t="s">
        <v>355</v>
      </c>
      <c r="D22" s="166" t="s">
        <v>77</v>
      </c>
      <c r="E22" s="166">
        <v>1</v>
      </c>
      <c r="F22" s="192"/>
      <c r="G22" s="170">
        <f t="shared" si="0"/>
        <v>0</v>
      </c>
      <c r="O22" s="141">
        <v>2</v>
      </c>
      <c r="AA22" s="114">
        <v>12</v>
      </c>
      <c r="AB22" s="114">
        <v>0</v>
      </c>
      <c r="AC22" s="114">
        <v>10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0</v>
      </c>
    </row>
    <row r="23" spans="1:104">
      <c r="A23" s="198">
        <v>11</v>
      </c>
      <c r="B23" s="200" t="s">
        <v>372</v>
      </c>
      <c r="C23" s="169" t="s">
        <v>341</v>
      </c>
      <c r="D23" s="166" t="s">
        <v>68</v>
      </c>
      <c r="E23" s="166">
        <v>2</v>
      </c>
      <c r="F23" s="192"/>
      <c r="G23" s="170">
        <f t="shared" si="0"/>
        <v>0</v>
      </c>
      <c r="O23" s="141">
        <v>4</v>
      </c>
      <c r="BA23" s="153">
        <f>SUM(BA21:BA22)</f>
        <v>0</v>
      </c>
      <c r="BB23" s="153">
        <f>SUM(BB21:BB22)</f>
        <v>0</v>
      </c>
      <c r="BC23" s="153">
        <f>SUM(BC21:BC22)</f>
        <v>0</v>
      </c>
      <c r="BD23" s="153">
        <f>SUM(BD21:BD22)</f>
        <v>0</v>
      </c>
      <c r="BE23" s="153">
        <f>SUM(BE21:BE22)</f>
        <v>0</v>
      </c>
    </row>
    <row r="24" spans="1:104">
      <c r="A24" s="198"/>
      <c r="B24" s="199"/>
      <c r="C24" s="169" t="s">
        <v>356</v>
      </c>
      <c r="D24" s="166"/>
      <c r="E24" s="166"/>
      <c r="F24" s="193"/>
      <c r="G24" s="170">
        <f t="shared" si="0"/>
        <v>0</v>
      </c>
      <c r="H24" s="140"/>
      <c r="I24" s="140"/>
      <c r="O24" s="141">
        <v>1</v>
      </c>
    </row>
    <row r="25" spans="1:104">
      <c r="A25" s="198"/>
      <c r="B25" s="199"/>
      <c r="C25" s="169" t="s">
        <v>357</v>
      </c>
      <c r="D25" s="166"/>
      <c r="E25" s="166"/>
      <c r="F25" s="192"/>
      <c r="G25" s="170">
        <f t="shared" si="0"/>
        <v>0</v>
      </c>
      <c r="O25" s="141">
        <v>2</v>
      </c>
      <c r="AA25" s="114">
        <v>12</v>
      </c>
      <c r="AB25" s="114">
        <v>0</v>
      </c>
      <c r="AC25" s="114">
        <v>11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98">
        <v>12</v>
      </c>
      <c r="B26" s="199" t="s">
        <v>373</v>
      </c>
      <c r="C26" s="169" t="s">
        <v>342</v>
      </c>
      <c r="D26" s="166" t="s">
        <v>68</v>
      </c>
      <c r="E26" s="166">
        <v>1</v>
      </c>
      <c r="F26" s="192"/>
      <c r="G26" s="170">
        <f t="shared" si="0"/>
        <v>0</v>
      </c>
      <c r="O26" s="141">
        <v>2</v>
      </c>
      <c r="AA26" s="114">
        <v>12</v>
      </c>
      <c r="AB26" s="114">
        <v>0</v>
      </c>
      <c r="AC26" s="114">
        <v>12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98">
        <v>13</v>
      </c>
      <c r="B27" s="199" t="s">
        <v>374</v>
      </c>
      <c r="C27" s="167" t="s">
        <v>343</v>
      </c>
      <c r="D27" s="166" t="s">
        <v>68</v>
      </c>
      <c r="E27" s="166">
        <v>1</v>
      </c>
      <c r="F27" s="192"/>
      <c r="G27" s="170">
        <f t="shared" si="0"/>
        <v>0</v>
      </c>
      <c r="O27" s="141">
        <v>2</v>
      </c>
      <c r="AA27" s="114">
        <v>12</v>
      </c>
      <c r="AB27" s="114">
        <v>0</v>
      </c>
      <c r="AC27" s="114">
        <v>13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98">
        <v>14</v>
      </c>
      <c r="B28" s="200" t="s">
        <v>375</v>
      </c>
      <c r="C28" s="167" t="s">
        <v>328</v>
      </c>
      <c r="D28" s="166" t="s">
        <v>68</v>
      </c>
      <c r="E28" s="166">
        <v>10</v>
      </c>
      <c r="F28" s="192"/>
      <c r="G28" s="170">
        <f t="shared" si="0"/>
        <v>0</v>
      </c>
      <c r="O28" s="141">
        <v>4</v>
      </c>
      <c r="BA28" s="153">
        <f>SUM(BA24:BA27)</f>
        <v>0</v>
      </c>
      <c r="BB28" s="153">
        <f>SUM(BB24:BB27)</f>
        <v>0</v>
      </c>
      <c r="BC28" s="153">
        <f>SUM(BC24:BC27)</f>
        <v>0</v>
      </c>
      <c r="BD28" s="153">
        <f>SUM(BD24:BD27)</f>
        <v>0</v>
      </c>
      <c r="BE28" s="153">
        <f>SUM(BE24:BE27)</f>
        <v>0</v>
      </c>
    </row>
    <row r="29" spans="1:104">
      <c r="A29" s="198">
        <v>15</v>
      </c>
      <c r="B29" s="199" t="s">
        <v>376</v>
      </c>
      <c r="C29" s="167" t="s">
        <v>327</v>
      </c>
      <c r="D29" s="166" t="s">
        <v>68</v>
      </c>
      <c r="E29" s="166">
        <v>2</v>
      </c>
      <c r="F29" s="204"/>
      <c r="G29" s="170">
        <f t="shared" si="0"/>
        <v>0</v>
      </c>
      <c r="H29" s="140"/>
      <c r="I29" s="140"/>
      <c r="O29" s="141">
        <v>1</v>
      </c>
    </row>
    <row r="30" spans="1:104">
      <c r="A30" s="198">
        <v>16</v>
      </c>
      <c r="B30" s="199" t="s">
        <v>377</v>
      </c>
      <c r="C30" s="167" t="s">
        <v>344</v>
      </c>
      <c r="D30" s="166" t="s">
        <v>68</v>
      </c>
      <c r="E30" s="166">
        <v>2</v>
      </c>
      <c r="F30" s="192"/>
      <c r="G30" s="170">
        <f t="shared" si="0"/>
        <v>0</v>
      </c>
      <c r="O30" s="141">
        <v>2</v>
      </c>
      <c r="AA30" s="114">
        <v>12</v>
      </c>
      <c r="AB30" s="114">
        <v>0</v>
      </c>
      <c r="AC30" s="114">
        <v>14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1.47E-3</v>
      </c>
    </row>
    <row r="31" spans="1:104">
      <c r="A31" s="198">
        <v>17</v>
      </c>
      <c r="B31" s="199" t="s">
        <v>378</v>
      </c>
      <c r="C31" s="167" t="s">
        <v>345</v>
      </c>
      <c r="D31" s="166" t="s">
        <v>68</v>
      </c>
      <c r="E31" s="166">
        <v>4</v>
      </c>
      <c r="F31" s="192"/>
      <c r="G31" s="170">
        <f t="shared" si="0"/>
        <v>0</v>
      </c>
      <c r="O31" s="141">
        <v>2</v>
      </c>
      <c r="AA31" s="114">
        <v>12</v>
      </c>
      <c r="AB31" s="114">
        <v>0</v>
      </c>
      <c r="AC31" s="114">
        <v>15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</v>
      </c>
    </row>
    <row r="32" spans="1:104">
      <c r="A32" s="198">
        <v>18</v>
      </c>
      <c r="B32" s="200" t="s">
        <v>379</v>
      </c>
      <c r="C32" s="167" t="s">
        <v>346</v>
      </c>
      <c r="D32" s="166" t="s">
        <v>68</v>
      </c>
      <c r="E32" s="166">
        <v>1</v>
      </c>
      <c r="F32" s="192"/>
      <c r="G32" s="170">
        <f t="shared" si="0"/>
        <v>0</v>
      </c>
      <c r="O32" s="141">
        <v>4</v>
      </c>
      <c r="BA32" s="153">
        <f>SUM(BA29:BA31)</f>
        <v>0</v>
      </c>
      <c r="BB32" s="153">
        <f>SUM(BB29:BB31)</f>
        <v>0</v>
      </c>
      <c r="BC32" s="153">
        <f>SUM(BC29:BC31)</f>
        <v>0</v>
      </c>
      <c r="BD32" s="153">
        <f>SUM(BD29:BD31)</f>
        <v>0</v>
      </c>
      <c r="BE32" s="153">
        <f>SUM(BE29:BE31)</f>
        <v>0</v>
      </c>
    </row>
    <row r="33" spans="1:15">
      <c r="A33" s="198">
        <v>19</v>
      </c>
      <c r="B33" s="199" t="s">
        <v>380</v>
      </c>
      <c r="C33" s="167" t="s">
        <v>326</v>
      </c>
      <c r="D33" s="166" t="s">
        <v>68</v>
      </c>
      <c r="E33" s="166">
        <v>1</v>
      </c>
      <c r="F33" s="195"/>
      <c r="G33" s="170">
        <f t="shared" si="0"/>
        <v>0</v>
      </c>
      <c r="H33" s="140"/>
      <c r="I33" s="140"/>
      <c r="O33" s="141">
        <v>1</v>
      </c>
    </row>
    <row r="34" spans="1:15">
      <c r="A34" s="205">
        <v>20</v>
      </c>
      <c r="B34" s="206">
        <v>734120</v>
      </c>
      <c r="C34" s="167" t="s">
        <v>347</v>
      </c>
      <c r="D34" s="166" t="s">
        <v>68</v>
      </c>
      <c r="E34" s="166">
        <v>1</v>
      </c>
      <c r="F34" s="196"/>
      <c r="G34" s="170">
        <f t="shared" si="0"/>
        <v>0</v>
      </c>
    </row>
    <row r="35" spans="1:15">
      <c r="A35" s="201">
        <v>21</v>
      </c>
      <c r="B35" s="206">
        <v>734121</v>
      </c>
      <c r="C35" s="167" t="s">
        <v>345</v>
      </c>
      <c r="D35" s="166" t="s">
        <v>68</v>
      </c>
      <c r="E35" s="166">
        <v>2</v>
      </c>
      <c r="F35" s="196"/>
      <c r="G35" s="170">
        <f t="shared" si="0"/>
        <v>0</v>
      </c>
    </row>
    <row r="36" spans="1:15">
      <c r="A36" s="201">
        <v>22</v>
      </c>
      <c r="B36" s="206">
        <v>734122</v>
      </c>
      <c r="C36" s="169" t="s">
        <v>348</v>
      </c>
      <c r="D36" s="166" t="s">
        <v>68</v>
      </c>
      <c r="E36" s="166">
        <v>2</v>
      </c>
      <c r="F36" s="196"/>
      <c r="G36" s="170">
        <f t="shared" si="0"/>
        <v>0</v>
      </c>
    </row>
    <row r="37" spans="1:15">
      <c r="A37" s="201">
        <v>23</v>
      </c>
      <c r="B37" s="206">
        <v>734123</v>
      </c>
      <c r="C37" s="167" t="s">
        <v>325</v>
      </c>
      <c r="D37" s="166" t="s">
        <v>68</v>
      </c>
      <c r="E37" s="166">
        <v>1</v>
      </c>
      <c r="F37" s="196"/>
      <c r="G37" s="170">
        <f t="shared" si="0"/>
        <v>0</v>
      </c>
    </row>
    <row r="38" spans="1:15">
      <c r="A38" s="201">
        <v>24</v>
      </c>
      <c r="B38" s="206">
        <v>734124</v>
      </c>
      <c r="C38" s="167" t="s">
        <v>324</v>
      </c>
      <c r="D38" s="166" t="s">
        <v>68</v>
      </c>
      <c r="E38" s="166">
        <v>1</v>
      </c>
      <c r="F38" s="196"/>
      <c r="G38" s="170">
        <f t="shared" si="0"/>
        <v>0</v>
      </c>
    </row>
    <row r="39" spans="1:15">
      <c r="A39" s="201">
        <v>25</v>
      </c>
      <c r="B39" s="206">
        <v>734125</v>
      </c>
      <c r="C39" s="167" t="s">
        <v>323</v>
      </c>
      <c r="D39" s="166" t="s">
        <v>68</v>
      </c>
      <c r="E39" s="166">
        <v>4</v>
      </c>
      <c r="F39" s="196"/>
      <c r="G39" s="170">
        <f t="shared" si="0"/>
        <v>0</v>
      </c>
    </row>
    <row r="40" spans="1:15">
      <c r="A40" s="201">
        <v>26</v>
      </c>
      <c r="B40" s="206">
        <v>734126</v>
      </c>
      <c r="C40" s="167" t="s">
        <v>322</v>
      </c>
      <c r="D40" s="166" t="s">
        <v>68</v>
      </c>
      <c r="E40" s="166">
        <v>1</v>
      </c>
      <c r="F40" s="196"/>
      <c r="G40" s="170">
        <f t="shared" si="0"/>
        <v>0</v>
      </c>
    </row>
    <row r="41" spans="1:15">
      <c r="A41" s="201">
        <v>27</v>
      </c>
      <c r="B41" s="206">
        <v>734127</v>
      </c>
      <c r="C41" s="167" t="s">
        <v>321</v>
      </c>
      <c r="D41" s="166"/>
      <c r="E41" s="166"/>
      <c r="F41" s="196"/>
      <c r="G41" s="170">
        <f t="shared" si="0"/>
        <v>0</v>
      </c>
    </row>
    <row r="42" spans="1:15">
      <c r="A42" s="201">
        <v>28</v>
      </c>
      <c r="B42" s="206">
        <v>783101</v>
      </c>
      <c r="C42" s="167" t="s">
        <v>349</v>
      </c>
      <c r="D42" s="166" t="s">
        <v>106</v>
      </c>
      <c r="E42" s="166">
        <v>76</v>
      </c>
      <c r="F42" s="196"/>
      <c r="G42" s="170">
        <f t="shared" si="0"/>
        <v>0</v>
      </c>
    </row>
    <row r="43" spans="1:15">
      <c r="A43" s="201">
        <v>29</v>
      </c>
      <c r="B43" s="206">
        <v>783102</v>
      </c>
      <c r="C43" s="167" t="s">
        <v>350</v>
      </c>
      <c r="D43" s="166" t="s">
        <v>106</v>
      </c>
      <c r="E43" s="166">
        <v>4</v>
      </c>
      <c r="F43" s="196"/>
      <c r="G43" s="170">
        <f t="shared" si="0"/>
        <v>0</v>
      </c>
    </row>
    <row r="44" spans="1:15">
      <c r="A44" s="201">
        <v>30</v>
      </c>
      <c r="B44" s="206">
        <v>713411</v>
      </c>
      <c r="C44" s="167" t="s">
        <v>351</v>
      </c>
      <c r="D44" s="166" t="s">
        <v>106</v>
      </c>
      <c r="E44" s="166">
        <v>76</v>
      </c>
      <c r="F44" s="196"/>
      <c r="G44" s="170">
        <f t="shared" si="0"/>
        <v>0</v>
      </c>
    </row>
    <row r="45" spans="1:15">
      <c r="A45" s="201">
        <v>21</v>
      </c>
      <c r="B45" s="206">
        <v>733105</v>
      </c>
      <c r="C45" s="167" t="s">
        <v>320</v>
      </c>
      <c r="D45" s="168" t="s">
        <v>77</v>
      </c>
      <c r="E45" s="166">
        <v>1</v>
      </c>
      <c r="F45" s="196"/>
      <c r="G45" s="170">
        <f t="shared" si="0"/>
        <v>0</v>
      </c>
    </row>
    <row r="46" spans="1:15">
      <c r="A46" s="201">
        <v>32</v>
      </c>
      <c r="B46" s="206">
        <v>733106</v>
      </c>
      <c r="C46" s="167" t="s">
        <v>319</v>
      </c>
      <c r="D46" s="166" t="s">
        <v>77</v>
      </c>
      <c r="E46" s="166">
        <v>1</v>
      </c>
      <c r="F46" s="196"/>
      <c r="G46" s="170">
        <f t="shared" si="0"/>
        <v>0</v>
      </c>
    </row>
    <row r="47" spans="1:15">
      <c r="A47" s="201">
        <v>33</v>
      </c>
      <c r="B47" s="206">
        <v>727101</v>
      </c>
      <c r="C47" s="167" t="s">
        <v>318</v>
      </c>
      <c r="D47" s="166" t="s">
        <v>77</v>
      </c>
      <c r="E47" s="166">
        <v>1</v>
      </c>
      <c r="F47" s="196"/>
      <c r="G47" s="170">
        <f t="shared" si="0"/>
        <v>0</v>
      </c>
    </row>
    <row r="48" spans="1:15">
      <c r="A48" s="202"/>
      <c r="B48" s="203" t="s">
        <v>69</v>
      </c>
      <c r="C48" s="178" t="s">
        <v>352</v>
      </c>
      <c r="D48" s="179"/>
      <c r="E48" s="180"/>
      <c r="F48" s="197"/>
      <c r="G48" s="194">
        <f>SUM(G8:G47)</f>
        <v>0</v>
      </c>
    </row>
    <row r="49" spans="1:7">
      <c r="E49" s="114"/>
    </row>
    <row r="50" spans="1:7">
      <c r="E50" s="114"/>
    </row>
    <row r="51" spans="1:7">
      <c r="A51" s="154"/>
      <c r="B51" s="154"/>
      <c r="C51" s="154"/>
      <c r="D51" s="154"/>
      <c r="E51" s="154"/>
      <c r="F51" s="154"/>
      <c r="G51" s="154"/>
    </row>
    <row r="52" spans="1:7">
      <c r="A52" s="154"/>
      <c r="B52" s="154"/>
      <c r="C52" s="154"/>
      <c r="D52" s="154"/>
      <c r="E52" s="154"/>
      <c r="F52" s="154"/>
      <c r="G52" s="154"/>
    </row>
    <row r="53" spans="1:7">
      <c r="A53" s="154"/>
      <c r="B53" s="154"/>
      <c r="C53" s="154"/>
      <c r="D53" s="154"/>
      <c r="E53" s="154"/>
      <c r="F53" s="154"/>
      <c r="G53" s="154"/>
    </row>
    <row r="54" spans="1:7">
      <c r="A54" s="154"/>
      <c r="B54" s="154"/>
      <c r="C54" s="154"/>
      <c r="D54" s="154"/>
      <c r="E54" s="154"/>
      <c r="F54" s="154"/>
      <c r="G54" s="154"/>
    </row>
    <row r="55" spans="1:7">
      <c r="E55" s="114"/>
    </row>
    <row r="56" spans="1:7">
      <c r="E56" s="114"/>
    </row>
    <row r="57" spans="1:7">
      <c r="E57" s="114"/>
    </row>
    <row r="58" spans="1:7">
      <c r="E58" s="11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A86" s="155"/>
      <c r="B86" s="155"/>
    </row>
    <row r="87" spans="1:7">
      <c r="A87" s="154"/>
      <c r="B87" s="154"/>
      <c r="C87" s="157"/>
      <c r="D87" s="157"/>
      <c r="E87" s="158"/>
      <c r="F87" s="157"/>
      <c r="G87" s="159"/>
    </row>
    <row r="88" spans="1:7">
      <c r="A88" s="160"/>
      <c r="B88" s="160"/>
      <c r="C88" s="154"/>
      <c r="D88" s="154"/>
      <c r="E88" s="161"/>
      <c r="F88" s="154"/>
      <c r="G88" s="154"/>
    </row>
    <row r="89" spans="1:7">
      <c r="A89" s="154"/>
      <c r="B89" s="154"/>
      <c r="C89" s="154"/>
      <c r="D89" s="154"/>
      <c r="E89" s="161"/>
      <c r="F89" s="154"/>
      <c r="G89" s="154"/>
    </row>
    <row r="90" spans="1:7">
      <c r="A90" s="154"/>
      <c r="B90" s="154"/>
      <c r="C90" s="154"/>
      <c r="D90" s="154"/>
      <c r="E90" s="161"/>
      <c r="F90" s="154"/>
      <c r="G90" s="154"/>
    </row>
    <row r="91" spans="1:7">
      <c r="A91" s="154"/>
      <c r="B91" s="154"/>
      <c r="C91" s="154"/>
      <c r="D91" s="154"/>
      <c r="E91" s="161"/>
      <c r="F91" s="154"/>
      <c r="G91" s="154"/>
    </row>
    <row r="92" spans="1:7">
      <c r="A92" s="154"/>
      <c r="B92" s="154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66"/>
  <sheetViews>
    <sheetView showGridLines="0" showZeros="0" view="pageBreakPreview" zoomScaleNormal="100" zoomScaleSheetLayoutView="100" workbookViewId="0">
      <selection activeCell="I20" sqref="I20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61" t="s">
        <v>57</v>
      </c>
      <c r="B1" s="261"/>
      <c r="C1" s="261"/>
      <c r="D1" s="261"/>
      <c r="E1" s="261"/>
      <c r="F1" s="261"/>
      <c r="G1" s="26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2" t="s">
        <v>5</v>
      </c>
      <c r="B3" s="26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64" t="s">
        <v>1</v>
      </c>
      <c r="B4" s="265"/>
      <c r="C4" s="124" t="s">
        <v>316</v>
      </c>
      <c r="D4" s="125"/>
      <c r="E4" s="266"/>
      <c r="F4" s="266"/>
      <c r="G4" s="26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386</v>
      </c>
      <c r="C7" s="136" t="s">
        <v>385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7">
        <v>1</v>
      </c>
      <c r="B8" s="224" t="s">
        <v>430</v>
      </c>
      <c r="C8" s="213" t="s">
        <v>387</v>
      </c>
      <c r="D8" s="218" t="s">
        <v>68</v>
      </c>
      <c r="E8" s="215">
        <v>6</v>
      </c>
      <c r="F8" s="220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7">
        <v>2</v>
      </c>
      <c r="B9" s="225" t="s">
        <v>431</v>
      </c>
      <c r="C9" s="213" t="s">
        <v>49</v>
      </c>
      <c r="D9" s="218" t="s">
        <v>68</v>
      </c>
      <c r="E9" s="215">
        <v>6</v>
      </c>
      <c r="F9" s="221"/>
      <c r="G9" s="170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7">
        <v>3</v>
      </c>
      <c r="B10" s="225" t="s">
        <v>432</v>
      </c>
      <c r="C10" s="213" t="s">
        <v>388</v>
      </c>
      <c r="D10" s="218" t="s">
        <v>68</v>
      </c>
      <c r="E10" s="215">
        <v>6</v>
      </c>
      <c r="F10" s="220"/>
      <c r="G10" s="170">
        <f t="shared" ref="G10:G56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7" t="s">
        <v>421</v>
      </c>
      <c r="B11" s="225" t="s">
        <v>433</v>
      </c>
      <c r="C11" s="213" t="s">
        <v>389</v>
      </c>
      <c r="D11" s="218" t="s">
        <v>68</v>
      </c>
      <c r="E11" s="215">
        <v>2</v>
      </c>
      <c r="F11" s="220"/>
      <c r="G11" s="170">
        <f t="shared" si="0"/>
        <v>0</v>
      </c>
      <c r="H11" s="140"/>
      <c r="I11" s="140"/>
      <c r="O11" s="141">
        <v>1</v>
      </c>
    </row>
    <row r="12" spans="1:104">
      <c r="A12" s="177" t="s">
        <v>422</v>
      </c>
      <c r="B12" s="225" t="s">
        <v>434</v>
      </c>
      <c r="C12" s="213" t="s">
        <v>49</v>
      </c>
      <c r="D12" s="218" t="s">
        <v>68</v>
      </c>
      <c r="E12" s="215">
        <v>2</v>
      </c>
      <c r="F12" s="221"/>
      <c r="G12" s="170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7" t="s">
        <v>423</v>
      </c>
      <c r="B13" s="225" t="s">
        <v>435</v>
      </c>
      <c r="C13" s="213" t="s">
        <v>390</v>
      </c>
      <c r="D13" s="218" t="s">
        <v>68</v>
      </c>
      <c r="E13" s="215">
        <v>2</v>
      </c>
      <c r="F13" s="220"/>
      <c r="G13" s="170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7" t="s">
        <v>424</v>
      </c>
      <c r="B14" s="225" t="s">
        <v>436</v>
      </c>
      <c r="C14" s="213" t="s">
        <v>391</v>
      </c>
      <c r="D14" s="218" t="s">
        <v>68</v>
      </c>
      <c r="E14" s="215">
        <v>1</v>
      </c>
      <c r="F14" s="220"/>
      <c r="G14" s="170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7" t="s">
        <v>425</v>
      </c>
      <c r="B15" s="225" t="s">
        <v>437</v>
      </c>
      <c r="C15" s="213" t="s">
        <v>49</v>
      </c>
      <c r="D15" s="218" t="s">
        <v>68</v>
      </c>
      <c r="E15" s="215">
        <v>1</v>
      </c>
      <c r="F15" s="221"/>
      <c r="G15" s="170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7" t="s">
        <v>426</v>
      </c>
      <c r="B16" s="225" t="s">
        <v>438</v>
      </c>
      <c r="C16" s="213" t="s">
        <v>392</v>
      </c>
      <c r="D16" s="218" t="s">
        <v>68</v>
      </c>
      <c r="E16" s="215">
        <v>1</v>
      </c>
      <c r="F16" s="220"/>
      <c r="G16" s="170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7" t="s">
        <v>427</v>
      </c>
      <c r="B17" s="225" t="s">
        <v>439</v>
      </c>
      <c r="C17" s="213" t="s">
        <v>49</v>
      </c>
      <c r="D17" s="218" t="s">
        <v>68</v>
      </c>
      <c r="E17" s="215">
        <v>1</v>
      </c>
      <c r="F17" s="221"/>
      <c r="G17" s="170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7" t="s">
        <v>428</v>
      </c>
      <c r="B18" s="225" t="s">
        <v>440</v>
      </c>
      <c r="C18" s="213" t="s">
        <v>390</v>
      </c>
      <c r="D18" s="218" t="s">
        <v>68</v>
      </c>
      <c r="E18" s="215">
        <v>1</v>
      </c>
      <c r="F18" s="220"/>
      <c r="G18" s="170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7" t="s">
        <v>429</v>
      </c>
      <c r="B19" s="225" t="s">
        <v>441</v>
      </c>
      <c r="C19" s="213" t="s">
        <v>393</v>
      </c>
      <c r="D19" s="218" t="s">
        <v>68</v>
      </c>
      <c r="E19" s="215">
        <v>1</v>
      </c>
      <c r="F19" s="220"/>
      <c r="G19" s="170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77">
        <v>13</v>
      </c>
      <c r="B20" s="225" t="s">
        <v>442</v>
      </c>
      <c r="C20" s="213" t="s">
        <v>49</v>
      </c>
      <c r="D20" s="218" t="s">
        <v>68</v>
      </c>
      <c r="E20" s="215">
        <v>1</v>
      </c>
      <c r="F20" s="220"/>
      <c r="G20" s="170">
        <f t="shared" si="0"/>
        <v>0</v>
      </c>
      <c r="H20" s="140"/>
      <c r="I20" s="140"/>
      <c r="O20" s="141">
        <v>1</v>
      </c>
    </row>
    <row r="21" spans="1:104" ht="25.5">
      <c r="A21" s="177">
        <v>14</v>
      </c>
      <c r="B21" s="225" t="s">
        <v>443</v>
      </c>
      <c r="C21" s="213" t="s">
        <v>394</v>
      </c>
      <c r="D21" s="218" t="s">
        <v>68</v>
      </c>
      <c r="E21" s="215">
        <v>2</v>
      </c>
      <c r="F21" s="220"/>
      <c r="G21" s="222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7">
        <v>15</v>
      </c>
      <c r="B22" s="225" t="s">
        <v>444</v>
      </c>
      <c r="C22" s="213" t="s">
        <v>49</v>
      </c>
      <c r="D22" s="218" t="s">
        <v>68</v>
      </c>
      <c r="E22" s="215">
        <v>2</v>
      </c>
      <c r="F22" s="221"/>
      <c r="G22" s="170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5.5">
      <c r="A23" s="177">
        <v>16</v>
      </c>
      <c r="B23" s="225" t="s">
        <v>445</v>
      </c>
      <c r="C23" s="213" t="s">
        <v>395</v>
      </c>
      <c r="D23" s="218" t="s">
        <v>68</v>
      </c>
      <c r="E23" s="215">
        <v>1</v>
      </c>
      <c r="F23" s="220"/>
      <c r="G23" s="222">
        <f t="shared" si="0"/>
        <v>0</v>
      </c>
      <c r="H23" s="140"/>
      <c r="I23" s="140"/>
      <c r="O23" s="141">
        <v>1</v>
      </c>
    </row>
    <row r="24" spans="1:104">
      <c r="A24" s="177">
        <v>17</v>
      </c>
      <c r="B24" s="225" t="s">
        <v>446</v>
      </c>
      <c r="C24" s="213" t="s">
        <v>49</v>
      </c>
      <c r="D24" s="218" t="s">
        <v>68</v>
      </c>
      <c r="E24" s="215">
        <v>1</v>
      </c>
      <c r="F24" s="221"/>
      <c r="G24" s="170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7">
        <v>18</v>
      </c>
      <c r="B25" s="225" t="s">
        <v>447</v>
      </c>
      <c r="C25" s="213" t="s">
        <v>396</v>
      </c>
      <c r="D25" s="218" t="s">
        <v>68</v>
      </c>
      <c r="E25" s="215">
        <v>2</v>
      </c>
      <c r="F25" s="221"/>
      <c r="G25" s="170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7">
        <v>19</v>
      </c>
      <c r="B26" s="225" t="s">
        <v>448</v>
      </c>
      <c r="C26" s="213" t="s">
        <v>397</v>
      </c>
      <c r="D26" s="218" t="s">
        <v>68</v>
      </c>
      <c r="E26" s="215">
        <v>1</v>
      </c>
      <c r="F26" s="221"/>
      <c r="G26" s="170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3"/>
      <c r="B27" s="225"/>
      <c r="C27" s="213" t="s">
        <v>4</v>
      </c>
      <c r="D27" s="218" t="s">
        <v>4</v>
      </c>
      <c r="E27" s="215" t="s">
        <v>4</v>
      </c>
      <c r="F27" s="221"/>
      <c r="G27" s="170"/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3"/>
      <c r="B28" s="225"/>
      <c r="C28" s="216" t="s">
        <v>398</v>
      </c>
      <c r="D28" s="218" t="s">
        <v>4</v>
      </c>
      <c r="E28" s="215" t="s">
        <v>4</v>
      </c>
      <c r="F28" s="221"/>
      <c r="G28" s="170"/>
      <c r="H28" s="140"/>
      <c r="I28" s="140"/>
      <c r="O28" s="141">
        <v>1</v>
      </c>
    </row>
    <row r="29" spans="1:104">
      <c r="A29" s="173">
        <v>20</v>
      </c>
      <c r="B29" s="225" t="s">
        <v>449</v>
      </c>
      <c r="C29" s="213" t="s">
        <v>399</v>
      </c>
      <c r="D29" s="218" t="s">
        <v>106</v>
      </c>
      <c r="E29" s="215">
        <v>215</v>
      </c>
      <c r="F29" s="221"/>
      <c r="G29" s="170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3">
        <v>21</v>
      </c>
      <c r="B30" s="225" t="s">
        <v>450</v>
      </c>
      <c r="C30" s="213" t="s">
        <v>49</v>
      </c>
      <c r="D30" s="218" t="s">
        <v>106</v>
      </c>
      <c r="E30" s="215">
        <v>215</v>
      </c>
      <c r="F30" s="221"/>
      <c r="G30" s="170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3">
        <v>22</v>
      </c>
      <c r="B31" s="225" t="s">
        <v>451</v>
      </c>
      <c r="C31" s="213" t="s">
        <v>400</v>
      </c>
      <c r="D31" s="218" t="s">
        <v>106</v>
      </c>
      <c r="E31" s="215">
        <v>85</v>
      </c>
      <c r="F31" s="221"/>
      <c r="G31" s="170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77">
        <v>23</v>
      </c>
      <c r="B32" s="224" t="s">
        <v>452</v>
      </c>
      <c r="C32" s="213" t="s">
        <v>49</v>
      </c>
      <c r="D32" s="218" t="s">
        <v>106</v>
      </c>
      <c r="E32" s="215">
        <v>85</v>
      </c>
      <c r="F32" s="221"/>
      <c r="G32" s="170">
        <f t="shared" si="0"/>
        <v>0</v>
      </c>
      <c r="H32" s="140"/>
      <c r="I32" s="140"/>
      <c r="O32" s="141">
        <v>1</v>
      </c>
    </row>
    <row r="33" spans="1:7">
      <c r="A33" s="212">
        <v>24</v>
      </c>
      <c r="B33" s="226" t="s">
        <v>465</v>
      </c>
      <c r="C33" s="213" t="s">
        <v>401</v>
      </c>
      <c r="D33" s="218" t="s">
        <v>106</v>
      </c>
      <c r="E33" s="215">
        <v>25</v>
      </c>
      <c r="F33" s="221"/>
      <c r="G33" s="170">
        <f t="shared" si="0"/>
        <v>0</v>
      </c>
    </row>
    <row r="34" spans="1:7">
      <c r="A34" s="212">
        <v>25</v>
      </c>
      <c r="B34" s="226" t="s">
        <v>453</v>
      </c>
      <c r="C34" s="213" t="s">
        <v>49</v>
      </c>
      <c r="D34" s="218" t="s">
        <v>106</v>
      </c>
      <c r="E34" s="215">
        <v>25</v>
      </c>
      <c r="F34" s="221"/>
      <c r="G34" s="170">
        <f t="shared" si="0"/>
        <v>0</v>
      </c>
    </row>
    <row r="35" spans="1:7">
      <c r="A35" s="212">
        <v>26</v>
      </c>
      <c r="B35" s="226" t="s">
        <v>454</v>
      </c>
      <c r="C35" s="213" t="s">
        <v>402</v>
      </c>
      <c r="D35" s="218" t="s">
        <v>106</v>
      </c>
      <c r="E35" s="215">
        <v>75</v>
      </c>
      <c r="F35" s="221"/>
      <c r="G35" s="170">
        <f t="shared" si="0"/>
        <v>0</v>
      </c>
    </row>
    <row r="36" spans="1:7">
      <c r="A36" s="212">
        <v>27</v>
      </c>
      <c r="B36" s="226" t="s">
        <v>455</v>
      </c>
      <c r="C36" s="213" t="s">
        <v>49</v>
      </c>
      <c r="D36" s="218" t="s">
        <v>106</v>
      </c>
      <c r="E36" s="215">
        <v>75</v>
      </c>
      <c r="F36" s="221"/>
      <c r="G36" s="170">
        <f t="shared" si="0"/>
        <v>0</v>
      </c>
    </row>
    <row r="37" spans="1:7">
      <c r="A37" s="212">
        <v>28</v>
      </c>
      <c r="B37" s="226" t="s">
        <v>456</v>
      </c>
      <c r="C37" s="213" t="s">
        <v>403</v>
      </c>
      <c r="D37" s="218" t="s">
        <v>106</v>
      </c>
      <c r="E37" s="215">
        <v>15</v>
      </c>
      <c r="F37" s="221"/>
      <c r="G37" s="170">
        <f t="shared" si="0"/>
        <v>0</v>
      </c>
    </row>
    <row r="38" spans="1:7">
      <c r="A38" s="212">
        <v>29</v>
      </c>
      <c r="B38" s="226" t="s">
        <v>457</v>
      </c>
      <c r="C38" s="213" t="s">
        <v>49</v>
      </c>
      <c r="D38" s="218" t="s">
        <v>106</v>
      </c>
      <c r="E38" s="215">
        <v>15</v>
      </c>
      <c r="F38" s="221"/>
      <c r="G38" s="170">
        <f t="shared" si="0"/>
        <v>0</v>
      </c>
    </row>
    <row r="39" spans="1:7">
      <c r="A39" s="212">
        <v>30</v>
      </c>
      <c r="B39" s="226" t="s">
        <v>458</v>
      </c>
      <c r="C39" s="213" t="s">
        <v>404</v>
      </c>
      <c r="D39" s="218" t="s">
        <v>106</v>
      </c>
      <c r="E39" s="215">
        <v>10</v>
      </c>
      <c r="F39" s="221"/>
      <c r="G39" s="170">
        <f t="shared" si="0"/>
        <v>0</v>
      </c>
    </row>
    <row r="40" spans="1:7">
      <c r="A40" s="212">
        <v>31</v>
      </c>
      <c r="B40" s="226" t="s">
        <v>459</v>
      </c>
      <c r="C40" s="213" t="s">
        <v>49</v>
      </c>
      <c r="D40" s="218" t="s">
        <v>106</v>
      </c>
      <c r="E40" s="215">
        <v>10</v>
      </c>
      <c r="F40" s="221"/>
      <c r="G40" s="170">
        <f t="shared" si="0"/>
        <v>0</v>
      </c>
    </row>
    <row r="41" spans="1:7">
      <c r="A41" s="212">
        <v>32</v>
      </c>
      <c r="B41" s="226" t="s">
        <v>460</v>
      </c>
      <c r="C41" s="213" t="s">
        <v>405</v>
      </c>
      <c r="D41" s="218" t="s">
        <v>68</v>
      </c>
      <c r="E41" s="215">
        <v>65</v>
      </c>
      <c r="F41" s="221"/>
      <c r="G41" s="170">
        <f t="shared" si="0"/>
        <v>0</v>
      </c>
    </row>
    <row r="42" spans="1:7">
      <c r="A42" s="212">
        <v>33</v>
      </c>
      <c r="B42" s="226" t="s">
        <v>461</v>
      </c>
      <c r="C42" s="213" t="s">
        <v>49</v>
      </c>
      <c r="D42" s="218" t="s">
        <v>214</v>
      </c>
      <c r="E42" s="215">
        <v>65</v>
      </c>
      <c r="F42" s="221"/>
      <c r="G42" s="170">
        <f t="shared" si="0"/>
        <v>0</v>
      </c>
    </row>
    <row r="43" spans="1:7">
      <c r="A43" s="212">
        <v>34</v>
      </c>
      <c r="B43" s="226" t="s">
        <v>462</v>
      </c>
      <c r="C43" s="213" t="s">
        <v>406</v>
      </c>
      <c r="D43" s="218" t="s">
        <v>214</v>
      </c>
      <c r="E43" s="215">
        <v>20</v>
      </c>
      <c r="F43" s="221"/>
      <c r="G43" s="170">
        <f t="shared" si="0"/>
        <v>0</v>
      </c>
    </row>
    <row r="44" spans="1:7">
      <c r="A44" s="212">
        <v>35</v>
      </c>
      <c r="B44" s="226" t="s">
        <v>463</v>
      </c>
      <c r="C44" s="213" t="s">
        <v>407</v>
      </c>
      <c r="D44" s="218" t="s">
        <v>68</v>
      </c>
      <c r="E44" s="215">
        <v>5</v>
      </c>
      <c r="F44" s="221"/>
      <c r="G44" s="170">
        <f t="shared" si="0"/>
        <v>0</v>
      </c>
    </row>
    <row r="45" spans="1:7">
      <c r="A45" s="212">
        <v>36</v>
      </c>
      <c r="B45" s="226" t="s">
        <v>464</v>
      </c>
      <c r="C45" s="213" t="s">
        <v>49</v>
      </c>
      <c r="D45" s="218" t="s">
        <v>68</v>
      </c>
      <c r="E45" s="215">
        <v>5</v>
      </c>
      <c r="F45" s="221"/>
      <c r="G45" s="170">
        <f t="shared" si="0"/>
        <v>0</v>
      </c>
    </row>
    <row r="46" spans="1:7">
      <c r="A46" s="212">
        <v>37</v>
      </c>
      <c r="B46" s="227" t="s">
        <v>466</v>
      </c>
      <c r="C46" s="213" t="s">
        <v>408</v>
      </c>
      <c r="D46" s="218" t="s">
        <v>68</v>
      </c>
      <c r="E46" s="215">
        <v>20</v>
      </c>
      <c r="F46" s="221"/>
      <c r="G46" s="170">
        <f t="shared" si="0"/>
        <v>0</v>
      </c>
    </row>
    <row r="47" spans="1:7">
      <c r="A47" s="212">
        <v>38</v>
      </c>
      <c r="B47" s="226" t="s">
        <v>467</v>
      </c>
      <c r="C47" s="213" t="s">
        <v>409</v>
      </c>
      <c r="D47" s="218" t="s">
        <v>106</v>
      </c>
      <c r="E47" s="215">
        <v>95</v>
      </c>
      <c r="F47" s="221"/>
      <c r="G47" s="170">
        <f t="shared" si="0"/>
        <v>0</v>
      </c>
    </row>
    <row r="48" spans="1:7">
      <c r="A48" s="212"/>
      <c r="B48" s="226"/>
      <c r="C48" s="217"/>
      <c r="D48" s="219"/>
      <c r="E48" s="214"/>
      <c r="F48" s="221"/>
      <c r="G48" s="170"/>
    </row>
    <row r="49" spans="1:7">
      <c r="A49" s="212"/>
      <c r="B49" s="226"/>
      <c r="C49" s="216" t="s">
        <v>410</v>
      </c>
      <c r="D49" s="218" t="s">
        <v>411</v>
      </c>
      <c r="E49" s="215" t="s">
        <v>4</v>
      </c>
      <c r="F49" s="219"/>
      <c r="G49" s="170"/>
    </row>
    <row r="50" spans="1:7" ht="51">
      <c r="A50" s="223">
        <v>39</v>
      </c>
      <c r="B50" s="228" t="s">
        <v>468</v>
      </c>
      <c r="C50" s="213" t="s">
        <v>412</v>
      </c>
      <c r="D50" s="218" t="s">
        <v>68</v>
      </c>
      <c r="E50" s="215">
        <v>1</v>
      </c>
      <c r="F50" s="221"/>
      <c r="G50" s="222">
        <f t="shared" si="0"/>
        <v>0</v>
      </c>
    </row>
    <row r="51" spans="1:7">
      <c r="A51" s="212">
        <v>40</v>
      </c>
      <c r="B51" s="226" t="s">
        <v>469</v>
      </c>
      <c r="C51" s="213" t="s">
        <v>49</v>
      </c>
      <c r="D51" s="218" t="s">
        <v>106</v>
      </c>
      <c r="E51" s="215">
        <v>1</v>
      </c>
      <c r="F51" s="221"/>
      <c r="G51" s="170">
        <f t="shared" si="0"/>
        <v>0</v>
      </c>
    </row>
    <row r="52" spans="1:7">
      <c r="A52" s="212">
        <v>41</v>
      </c>
      <c r="B52" s="226" t="s">
        <v>470</v>
      </c>
      <c r="C52" s="213" t="s">
        <v>413</v>
      </c>
      <c r="D52" s="218" t="s">
        <v>68</v>
      </c>
      <c r="E52" s="215">
        <v>1</v>
      </c>
      <c r="F52" s="221"/>
      <c r="G52" s="170">
        <f t="shared" si="0"/>
        <v>0</v>
      </c>
    </row>
    <row r="53" spans="1:7">
      <c r="A53" s="212">
        <v>42</v>
      </c>
      <c r="B53" s="226" t="s">
        <v>471</v>
      </c>
      <c r="C53" s="213" t="s">
        <v>414</v>
      </c>
      <c r="D53" s="218" t="s">
        <v>68</v>
      </c>
      <c r="E53" s="215">
        <v>1</v>
      </c>
      <c r="F53" s="221"/>
      <c r="G53" s="170">
        <f t="shared" si="0"/>
        <v>0</v>
      </c>
    </row>
    <row r="54" spans="1:7">
      <c r="A54" s="212">
        <v>43</v>
      </c>
      <c r="B54" s="226" t="s">
        <v>472</v>
      </c>
      <c r="C54" s="213" t="s">
        <v>415</v>
      </c>
      <c r="D54" s="218" t="s">
        <v>68</v>
      </c>
      <c r="E54" s="215">
        <v>1</v>
      </c>
      <c r="F54" s="221"/>
      <c r="G54" s="170">
        <f t="shared" si="0"/>
        <v>0</v>
      </c>
    </row>
    <row r="55" spans="1:7">
      <c r="A55" s="212"/>
      <c r="B55" s="226"/>
      <c r="C55" s="217"/>
      <c r="D55" s="219"/>
      <c r="E55" s="214"/>
      <c r="F55" s="219"/>
      <c r="G55" s="170">
        <f t="shared" si="0"/>
        <v>0</v>
      </c>
    </row>
    <row r="56" spans="1:7">
      <c r="A56" s="212"/>
      <c r="B56" s="226"/>
      <c r="C56" s="216" t="s">
        <v>416</v>
      </c>
      <c r="D56" s="219"/>
      <c r="E56" s="214"/>
      <c r="F56" s="219"/>
      <c r="G56" s="170">
        <f t="shared" si="0"/>
        <v>0</v>
      </c>
    </row>
    <row r="57" spans="1:7">
      <c r="A57" s="212">
        <v>44</v>
      </c>
      <c r="B57" s="226" t="s">
        <v>473</v>
      </c>
      <c r="C57" s="213" t="s">
        <v>417</v>
      </c>
      <c r="D57" s="218" t="s">
        <v>27</v>
      </c>
      <c r="E57" s="215"/>
      <c r="F57" s="221"/>
      <c r="G57" s="170">
        <f>F57</f>
        <v>0</v>
      </c>
    </row>
    <row r="58" spans="1:7">
      <c r="A58" s="212">
        <v>45</v>
      </c>
      <c r="B58" s="227" t="s">
        <v>474</v>
      </c>
      <c r="C58" s="213" t="s">
        <v>418</v>
      </c>
      <c r="D58" s="218" t="s">
        <v>27</v>
      </c>
      <c r="E58" s="214"/>
      <c r="F58" s="221"/>
      <c r="G58" s="170">
        <f t="shared" ref="G58:G60" si="6">F58</f>
        <v>0</v>
      </c>
    </row>
    <row r="59" spans="1:7">
      <c r="A59" s="212">
        <v>46</v>
      </c>
      <c r="B59" s="226" t="s">
        <v>475</v>
      </c>
      <c r="C59" s="213" t="s">
        <v>419</v>
      </c>
      <c r="D59" s="218" t="s">
        <v>27</v>
      </c>
      <c r="E59" s="214"/>
      <c r="F59" s="221"/>
      <c r="G59" s="170">
        <f t="shared" si="6"/>
        <v>0</v>
      </c>
    </row>
    <row r="60" spans="1:7">
      <c r="A60" s="212">
        <v>47</v>
      </c>
      <c r="B60" s="226" t="s">
        <v>475</v>
      </c>
      <c r="C60" s="213" t="s">
        <v>420</v>
      </c>
      <c r="D60" s="219"/>
      <c r="E60" s="214"/>
      <c r="F60" s="221"/>
      <c r="G60" s="170">
        <f t="shared" si="6"/>
        <v>0</v>
      </c>
    </row>
    <row r="61" spans="1:7" s="209" customFormat="1">
      <c r="A61" s="210"/>
      <c r="B61" s="210" t="s">
        <v>384</v>
      </c>
      <c r="C61" s="210" t="s">
        <v>383</v>
      </c>
      <c r="D61" s="210"/>
      <c r="E61" s="211"/>
      <c r="F61" s="210"/>
      <c r="G61" s="194">
        <f>SUM(G8:G60)</f>
        <v>0</v>
      </c>
    </row>
    <row r="62" spans="1:7">
      <c r="A62" s="154"/>
      <c r="B62" s="154"/>
      <c r="C62" s="154"/>
      <c r="D62" s="154"/>
      <c r="E62" s="161"/>
      <c r="F62" s="154"/>
      <c r="G62" s="154"/>
    </row>
    <row r="63" spans="1:7">
      <c r="A63" s="154"/>
      <c r="B63" s="154"/>
      <c r="C63" s="154"/>
      <c r="D63" s="154"/>
      <c r="E63" s="161"/>
      <c r="F63" s="154"/>
      <c r="G63" s="154"/>
    </row>
    <row r="64" spans="1:7">
      <c r="A64" s="154"/>
      <c r="B64" s="154"/>
      <c r="C64" s="154"/>
      <c r="D64" s="154"/>
      <c r="E64" s="161"/>
      <c r="F64" s="154"/>
      <c r="G64" s="154"/>
    </row>
    <row r="65" spans="1:7">
      <c r="A65" s="154"/>
      <c r="B65" s="154"/>
      <c r="C65" s="154"/>
      <c r="D65" s="154"/>
      <c r="E65" s="161"/>
      <c r="F65" s="154"/>
      <c r="G65" s="154"/>
    </row>
    <row r="66" spans="1:7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ZT 200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PS'!SloupecCC</vt:lpstr>
      <vt:lpstr>'700 MaR'!SloupecCC</vt:lpstr>
      <vt:lpstr>'ZT 200'!SloupecCC</vt:lpstr>
      <vt:lpstr>SloupecCC</vt:lpstr>
      <vt:lpstr>'410 PS'!SloupecCisloPol</vt:lpstr>
      <vt:lpstr>'700 MaR'!SloupecCisloPol</vt:lpstr>
      <vt:lpstr>'ZT 200'!SloupecCisloPol</vt:lpstr>
      <vt:lpstr>SloupecCisloPol</vt:lpstr>
      <vt:lpstr>'410 PS'!SloupecJC</vt:lpstr>
      <vt:lpstr>'700 MaR'!SloupecJC</vt:lpstr>
      <vt:lpstr>'ZT 200'!SloupecJC</vt:lpstr>
      <vt:lpstr>SloupecJC</vt:lpstr>
      <vt:lpstr>'410 PS'!SloupecMJ</vt:lpstr>
      <vt:lpstr>'700 MaR'!SloupecMJ</vt:lpstr>
      <vt:lpstr>'ZT 200'!SloupecMJ</vt:lpstr>
      <vt:lpstr>SloupecMJ</vt:lpstr>
      <vt:lpstr>'410 PS'!SloupecMnozstvi</vt:lpstr>
      <vt:lpstr>'700 MaR'!SloupecMnozstvi</vt:lpstr>
      <vt:lpstr>'ZT 200'!SloupecMnozstvi</vt:lpstr>
      <vt:lpstr>SloupecMnozstvi</vt:lpstr>
      <vt:lpstr>'410 PS'!SloupecNazPol</vt:lpstr>
      <vt:lpstr>'700 MaR'!SloupecNazPol</vt:lpstr>
      <vt:lpstr>'ZT 200'!SloupecNazPol</vt:lpstr>
      <vt:lpstr>SloupecNazPol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cp:lastPrinted>2011-10-07T07:16:18Z</cp:lastPrinted>
  <dcterms:created xsi:type="dcterms:W3CDTF">2011-10-07T06:24:36Z</dcterms:created>
  <dcterms:modified xsi:type="dcterms:W3CDTF">2011-11-30T15:44:28Z</dcterms:modified>
</cp:coreProperties>
</file>